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gimi" sheetId="1" state="visible" r:id="rId3"/>
    <sheet name="Fac simile al cliente" sheetId="2" state="visible" r:id="rId4"/>
    <sheet name="Il tuo cont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<sst xmlns="http://schemas.openxmlformats.org/spreadsheetml/2006/main" count="127" uniqueCount="109">
  <si>
    <t xml:space="preserve">PORTANTE - Fac simile di preventivo edile (esempio compilato)</t>
  </si>
  <si>
    <t xml:space="preserve">Questo file e' un preventivo GIA' COMPILATO: un lavoro vero dall'inizio alla fine, con la struttura,</t>
  </si>
  <si>
    <t xml:space="preserve">le voci descritte come vanno descritte, le condizioni e i totali. Serve a copiare la FORMA.</t>
  </si>
  <si>
    <t xml:space="preserve">I prezzi sono quelli di un'impresa di esempio: i tuoi escono dai tuoi costi, non da questo file.</t>
  </si>
  <si>
    <t xml:space="preserve">I tre fogli, e a cosa servono</t>
  </si>
  <si>
    <t xml:space="preserve">1. FAC SIMILE AL CLIENTE - il documento che si stampa e si manda. Dentro non c'e' nessun costo tuo.</t>
  </si>
  <si>
    <t xml:space="preserve">2. IL TUO CONTO - le stesse voci con i TUOI costi accanto, il margine riga per riga e il totale.</t>
  </si>
  <si>
    <t xml:space="preserve">   Questo foglio non si manda a nessuno. Se lo mandi, hai appena consegnato i tuoi costi al cliente.</t>
  </si>
  <si>
    <t xml:space="preserve">Le quattro regole che ci sono dentro</t>
  </si>
  <si>
    <t xml:space="preserve">- Il preventivo che mandi non e' il foglio dove fai i conti. Sono due documenti, sempre.</t>
  </si>
  <si>
    <t xml:space="preserve">- Ogni voce dice cosa comprende: chi legge deve capire cosa paga senza telefonarti.</t>
  </si>
  <si>
    <t xml:space="preserve">- Il prezzo nasce dal costo: costo puro x 1,15 (spese generali) x 1,10 (utile) = costo x 1,265.</t>
  </si>
  <si>
    <t xml:space="preserve">  Il foglio 'Il tuo conto' fa questo conto per te e ti dice se il prezzo esposto ci sta sopra o sotto.</t>
  </si>
  <si>
    <t xml:space="preserve">- Se il cliente non arriva al budget non si sconta: si apre il progetto e si guarda quali voci</t>
  </si>
  <si>
    <t xml:space="preserve">  si possono togliere, rimandare o fare diversamente. Si lavora sull'opera, non sul preventivo.</t>
  </si>
  <si>
    <t xml:space="preserve">Due cose oneste sull'IVA</t>
  </si>
  <si>
    <t xml:space="preserve">Nell'esempio l'IVA e' al 10%, l'aliquota tipica della ristrutturazione di un'abitazione. Ma non e'</t>
  </si>
  <si>
    <t xml:space="preserve">automatica: sui beni significativi (caldaia, condizionatori, infissi, sanitari) l'agevolazione copre</t>
  </si>
  <si>
    <t xml:space="preserve">solo una parte del valore, e in subappalto fra imprese si applica il reverse charge. L'aliquota della</t>
  </si>
  <si>
    <t xml:space="preserve">tua fattura la conferma il tuo commercialista: qui il conto lavora sull'imponibile.</t>
  </si>
  <si>
    <t xml:space="preserve">Come si usa in pratica</t>
  </si>
  <si>
    <t xml:space="preserve">Sovrascrivi i dati dell'intestazione, cancella le righe che non ti servono e cambia descrizioni,</t>
  </si>
  <si>
    <t xml:space="preserve">quantita' e prezzi. I totali, l'IVA e il margine si ricalcolano da soli: non ci sono numeri scritti a mano.</t>
  </si>
  <si>
    <t xml:space="preserve">Modello gratuito di Portante - www.portante.it - dal primo contatto alla consegna, in un posto solo.</t>
  </si>
  <si>
    <t xml:space="preserve">PREVENTIVO N. 2026/084</t>
  </si>
  <si>
    <t xml:space="preserve">FAC SIMILE - dati di esempio, sostituiscili con i tuoi</t>
  </si>
  <si>
    <t xml:space="preserve">Impresa</t>
  </si>
  <si>
    <t xml:space="preserve">Impresa Esempio S.r.l. - Via del Cantiere 12, Piacenza - P.IVA 00000000000</t>
  </si>
  <si>
    <t xml:space="preserve">Cliente</t>
  </si>
  <si>
    <t xml:space="preserve">Sig.ra Anna Verdi (esempio) - Via Roma 4, Piacenza</t>
  </si>
  <si>
    <t xml:space="preserve">Oggetto dei lavori</t>
  </si>
  <si>
    <t xml:space="preserve">Ristrutturazione completa di appartamento di 95 mq, piano secondo</t>
  </si>
  <si>
    <t xml:space="preserve">Data del preventivo</t>
  </si>
  <si>
    <t xml:space="preserve">6 agosto 2026</t>
  </si>
  <si>
    <t xml:space="preserve">Validita' dell'offerta</t>
  </si>
  <si>
    <t xml:space="preserve">30 giorni dalla data, salvo variazioni dei listini fornitori</t>
  </si>
  <si>
    <t xml:space="preserve">Tempo di esecuzione</t>
  </si>
  <si>
    <t xml:space="preserve">45 giorni lavorativi dall'inizio dei lavori, sgombero dell'appartamento a carico del cliente</t>
  </si>
  <si>
    <t xml:space="preserve">N.</t>
  </si>
  <si>
    <t xml:space="preserve">Descrizione delle lavorazioni</t>
  </si>
  <si>
    <t xml:space="preserve">U.M.</t>
  </si>
  <si>
    <t xml:space="preserve">Quantita'</t>
  </si>
  <si>
    <t xml:space="preserve">Prezzo unit.</t>
  </si>
  <si>
    <t xml:space="preserve">Importo</t>
  </si>
  <si>
    <t xml:space="preserve">A. ALLESTIMENTO DEL CANTIERE E DEMOLIZIONI</t>
  </si>
  <si>
    <t xml:space="preserve">Allestimento del cantiere: protezioni di pavimenti e serramenti, teli antipolvere, servizi di cantiere e pulizie periodiche</t>
  </si>
  <si>
    <t xml:space="preserve">a corpo</t>
  </si>
  <si>
    <t xml:space="preserve">Demolizione di pavimenti e rivestimenti esistenti, compreso il calo a terra del materiale</t>
  </si>
  <si>
    <t xml:space="preserve">mq</t>
  </si>
  <si>
    <t xml:space="preserve">Rimozione di sanitari, radiatori, serramenti interni e apparecchi elettrici</t>
  </si>
  <si>
    <t xml:space="preserve">Carico, trasporto e smaltimento delle macerie in discarica autorizzata, compresi oneri di discarica</t>
  </si>
  <si>
    <t xml:space="preserve">mc</t>
  </si>
  <si>
    <t xml:space="preserve">Totale A</t>
  </si>
  <si>
    <t xml:space="preserve">B. IMPIANTI</t>
  </si>
  <si>
    <t xml:space="preserve">Impianto idrico sanitario: rifacimento completo per due bagni e cucina, compresi collettori, dorsali e collaudo</t>
  </si>
  <si>
    <t xml:space="preserve">Impianto elettrico: rifacimento completo a norma, 52 punti fra prese e luce, quadro nuovo, dichiarazione di conformita'</t>
  </si>
  <si>
    <t xml:space="preserve">Riscaldamento: sostituzione dei radiatori con valvole termostatiche, compresi adeguamento degli attacchi e sfiati</t>
  </si>
  <si>
    <t xml:space="preserve">cad</t>
  </si>
  <si>
    <t xml:space="preserve">Totale B</t>
  </si>
  <si>
    <t xml:space="preserve">C. OPERE MURARIE</t>
  </si>
  <si>
    <t xml:space="preserve">Esecuzione di tracce per gli impianti e successivi ripristini con malta cementizia</t>
  </si>
  <si>
    <t xml:space="preserve">Nuove tramezzature in laterizio da 8 cm, compresi architravi, spallette e assistenze murarie</t>
  </si>
  <si>
    <t xml:space="preserve">Massetto alleggerito per il passaggio degli impianti e massetto di finitura, pronto per la posa</t>
  </si>
  <si>
    <t xml:space="preserve">Impermeabilizzazione dei due bagni con guaina liquida bicomponente, compresi risvolti a parete e nastri d'angolo</t>
  </si>
  <si>
    <t xml:space="preserve">Totale C</t>
  </si>
  <si>
    <t xml:space="preserve">D. PAVIMENTI E RIVESTIMENTI</t>
  </si>
  <si>
    <t xml:space="preserve">Fornitura e posa di gres porcellanato 60x60 in zona giorno e notte, compresi battiscopa, collante e fugatura</t>
  </si>
  <si>
    <t xml:space="preserve">Fornitura e posa del rivestimento dei due bagni fino a quota 240 cm, compresi pezzi speciali</t>
  </si>
  <si>
    <t xml:space="preserve">Fornitura e posa di piatti doccia, sanitari sospesi con cassette a incasso e rubinetteria</t>
  </si>
  <si>
    <t xml:space="preserve">Totale D</t>
  </si>
  <si>
    <t xml:space="preserve">E. FINITURE</t>
  </si>
  <si>
    <t xml:space="preserve">Rasatura e stuccatura di pareti e soffitti, compresa carteggiatura pronta per la tinteggiatura</t>
  </si>
  <si>
    <t xml:space="preserve">Tinteggiatura con due mani di idropittura lavabile, compreso il fissativo</t>
  </si>
  <si>
    <t xml:space="preserve">Fornitura e posa di porte interne in laminato, compresi telai, coprifili e ferramenta</t>
  </si>
  <si>
    <t xml:space="preserve">Controsoffitto in cartongesso in zona giorno, compresa la predisposizione per i faretti</t>
  </si>
  <si>
    <t xml:space="preserve">Totale E</t>
  </si>
  <si>
    <t xml:space="preserve">F. SICUREZZA</t>
  </si>
  <si>
    <t xml:space="preserve">Oneri per la sicurezza: dispositivi di protezione, protezioni collettive, formazione specifica di cantiere</t>
  </si>
  <si>
    <t xml:space="preserve">Totale F</t>
  </si>
  <si>
    <t xml:space="preserve">TOTALE LAVORI (imponibile)</t>
  </si>
  <si>
    <t xml:space="preserve">IVA 10% (ristrutturazione: verifica l'aliquota con il tuo commercialista)</t>
  </si>
  <si>
    <t xml:space="preserve">TOTALE DA PAGARE</t>
  </si>
  <si>
    <t xml:space="preserve">CONDIZIONI</t>
  </si>
  <si>
    <t xml:space="preserve">Pagamenti: 30% alla firma, 40% a meta' lavori verificata in cantiere, saldo alla consegna e a fine pulizie.</t>
  </si>
  <si>
    <t xml:space="preserve">Compreso nel prezzo: manodopera, materiali indicati, mezzi d'opera, smaltimenti e pulizia finale.</t>
  </si>
  <si>
    <t xml:space="preserve">Escluso dal prezzo: pratiche edilizie e oneri comunali, arredi, elettrodomestici, opere non descritte sopra.</t>
  </si>
  <si>
    <t xml:space="preserve">Varianti: ogni lavorazione non prevista viene quotata per iscritto e approvata prima di essere eseguita.</t>
  </si>
  <si>
    <t xml:space="preserve">Il prezzo dei materiali e' quello dei listini alla data di oggi. Oltre la validita' l'offerta va riconfermata.</t>
  </si>
  <si>
    <t xml:space="preserve">Per accettazione, il cliente ..............................        Data ..............................</t>
  </si>
  <si>
    <t xml:space="preserve">Fac simile gratuito di Portante - www.portante.it</t>
  </si>
  <si>
    <t xml:space="preserve">IL TUO CONTO - questo foglio non si manda al cliente</t>
  </si>
  <si>
    <t xml:space="preserve">Le stesse voci del preventivo con i TUOI costi accanto. Scrivi solo nella colonna arancione: il resto si calcola.</t>
  </si>
  <si>
    <t xml:space="preserve">Lavorazione</t>
  </si>
  <si>
    <t xml:space="preserve">Costo unit.</t>
  </si>
  <si>
    <t xml:space="preserve">Costo totale</t>
  </si>
  <si>
    <t xml:space="preserve">Prezzo esposto</t>
  </si>
  <si>
    <t xml:space="preserve">Margine</t>
  </si>
  <si>
    <t xml:space="preserve">Margine %</t>
  </si>
  <si>
    <t xml:space="preserve">TOTALI</t>
  </si>
  <si>
    <t xml:space="preserve">LA PROVA DEL NOVE: il prezzo minimo con il metodo di casa</t>
  </si>
  <si>
    <t xml:space="preserve">Sul costo puro si aggiungono le spese generali (15%) e l'utile (10%): costo x 1,15 x 1,10 = costo x 1,265.</t>
  </si>
  <si>
    <t xml:space="preserve">Costo totale dei lavori</t>
  </si>
  <si>
    <t xml:space="preserve">Moltiplicatore di casa (spese generali 15% + utile 10%)</t>
  </si>
  <si>
    <t xml:space="preserve">Prezzo minimo da chiedere</t>
  </si>
  <si>
    <t xml:space="preserve">Prezzo esposto nel preventivo</t>
  </si>
  <si>
    <t xml:space="preserve">Differenza (se e' negativa, quel lavoro non ti paga la struttura)</t>
  </si>
  <si>
    <t xml:space="preserve">Come si legge. Se la differenza e' positiva, il preventivo copre i costi, la struttura e l'utile.</t>
  </si>
  <si>
    <t xml:space="preserve">Se e' negativa, stai lavorando per pagare i costi: si rivedono le voci, non si abbassa ancora il prezzo.</t>
  </si>
  <si>
    <t xml:space="preserve">Le voci date in subappalto hanno un margine piu' basso ed e' normale: quello che non e' normale e' non saperlo.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</si>
</sst>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%"/>
    <numFmt numFmtId="167" formatCode="0.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6A00"/>
      <name val="Arial"/>
      <family val="0"/>
      <charset val="1"/>
    </font>
    <font>
      <sz val="10"/>
      <color rgb="FF1B2733"/>
      <name val="Arial"/>
      <family val="0"/>
      <charset val="1"/>
    </font>
    <font>
      <b val="true"/>
      <sz val="10"/>
      <color rgb="FF1B2733"/>
      <name val="Arial"/>
      <family val="0"/>
      <charset val="1"/>
    </font>
    <font>
      <b val="true"/>
      <sz val="11"/>
      <color rgb="FF1B2733"/>
      <name val="Arial"/>
      <family val="0"/>
      <charset val="1"/>
    </font>
    <font>
      <sz val="9"/>
      <color rgb="FF5A6B7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6A00"/>
      <name val="Arial"/>
      <family val="0"/>
      <charset val="1"/>
    </font>
    <font>
      <b val="true"/>
      <sz val="12"/>
      <color rgb="FFFF6A00"/>
      <name val="Arial"/>
      <family val="0"/>
      <charset val="1"/>
    </font>
    <font>
      <b val="true"/>
      <sz val="11"/>
      <color rgb="FFFF6A00"/>
      <name val="Arial"/>
      <family val="0"/>
      <charset val="1"/>
    </font>
    <font>
      <sz val="10"/>
      <color rgb="FF5A6B7B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1B27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2733"/>
        <bgColor rgb="FF333300"/>
      </patternFill>
    </fill>
    <fill>
      <patternFill patternType="solid">
        <fgColor rgb="FFF1F3F5"/>
        <bgColor rgb="FFFFFFFF"/>
      </patternFill>
    </fill>
    <fill>
      <patternFill patternType="solid">
        <fgColor rgb="FFFFE8D6"/>
        <bgColor rgb="FFF1F3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FD6"/>
      </left>
      <right style="thin">
        <color rgb="FFC8CFD6"/>
      </right>
      <top style="thin">
        <color rgb="FFC8CFD6"/>
      </top>
      <bottom style="thin">
        <color rgb="FFC8CF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8D6"/>
      <rgbColor rgb="FFF1F3F5"/>
      <rgbColor rgb="FF660066"/>
      <rgbColor rgb="FFFF8080"/>
      <rgbColor rgb="FF0066CC"/>
      <rgbColor rgb="FFC8CF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A00"/>
      <rgbColor rgb="FF5A6B7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18"/>
  </cols>
  <sheetData>
    <row r="1" customFormat="false" ht="17.35" hidden="false" customHeight="false" outlineLevel="0" collapsed="false">
      <c r="B1" s="2" t="s">
        <v>0</v>
      </c>
    </row>
    <row r="2" customFormat="false" ht="15" hidden="false" customHeight="false" outlineLevel="0" collapsed="false">
      <c r="B2" s="3"/>
    </row>
    <row r="3" customFormat="false" ht="15" hidden="false" customHeight="false" outlineLevel="0" collapsed="false">
      <c r="B3" s="3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5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 t="s">
        <v>18</v>
      </c>
    </row>
    <row r="24" customFormat="false" ht="15" hidden="false" customHeight="false" outlineLevel="0" collapsed="false">
      <c r="B24" s="3" t="s">
        <v>19</v>
      </c>
    </row>
    <row r="25" customFormat="false" ht="15" hidden="false" customHeight="false" outlineLevel="0" collapsed="false">
      <c r="B25" s="3"/>
    </row>
    <row r="26" customFormat="false" ht="15" hidden="false" customHeight="false" outlineLevel="0" collapsed="false">
      <c r="B26" s="5" t="s">
        <v>20</v>
      </c>
    </row>
    <row r="27" customFormat="false" ht="15" hidden="false" customHeight="false" outlineLevel="0" collapsed="false">
      <c r="B27" s="3" t="s">
        <v>21</v>
      </c>
    </row>
    <row r="28" customFormat="false" ht="15" hidden="false" customHeight="false" outlineLevel="0" collapsed="false">
      <c r="B28" s="3" t="s">
        <v>22</v>
      </c>
    </row>
    <row r="29" customFormat="false" ht="15" hidden="false" customHeight="false" outlineLevel="0" collapsed="false">
      <c r="B29" s="3"/>
    </row>
    <row r="30" customFormat="false" ht="15" hidden="false" customHeight="false" outlineLevel="0" collapsed="false">
      <c r="B30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8"/>
    <col collapsed="false" customWidth="true" hidden="false" outlineLevel="0" max="3" min="3" style="1" width="9"/>
    <col collapsed="false" customWidth="true" hidden="false" outlineLevel="0" max="4" min="4" style="1" width="11"/>
    <col collapsed="false" customWidth="true" hidden="false" outlineLevel="0" max="5" min="5" style="1" width="13"/>
    <col collapsed="false" customWidth="true" hidden="false" outlineLevel="0" max="6" min="6" style="1" width="14"/>
  </cols>
  <sheetData>
    <row r="1" customFormat="false" ht="17.35" hidden="false" customHeight="false" outlineLevel="0" collapsed="false">
      <c r="A1" s="7" t="s">
        <v>24</v>
      </c>
    </row>
    <row r="2" customFormat="false" ht="15" hidden="false" customHeight="false" outlineLevel="0" collapsed="false">
      <c r="A2" s="8" t="s">
        <v>25</v>
      </c>
    </row>
    <row r="4" customFormat="false" ht="23.85" hidden="false" customHeight="true" outlineLevel="0" collapsed="false">
      <c r="B4" s="9" t="s">
        <v>26</v>
      </c>
      <c r="C4" s="10" t="s">
        <v>27</v>
      </c>
      <c r="D4" s="10"/>
      <c r="E4" s="10"/>
      <c r="F4" s="10"/>
    </row>
    <row r="5" customFormat="false" ht="15" hidden="false" customHeight="true" outlineLevel="0" collapsed="false">
      <c r="B5" s="9" t="s">
        <v>28</v>
      </c>
      <c r="C5" s="10" t="s">
        <v>29</v>
      </c>
      <c r="D5" s="10"/>
      <c r="E5" s="10"/>
      <c r="F5" s="10"/>
    </row>
    <row r="6" customFormat="false" ht="23.85" hidden="false" customHeight="true" outlineLevel="0" collapsed="false">
      <c r="B6" s="9" t="s">
        <v>30</v>
      </c>
      <c r="C6" s="10" t="s">
        <v>31</v>
      </c>
      <c r="D6" s="10"/>
      <c r="E6" s="10"/>
      <c r="F6" s="10"/>
    </row>
    <row r="7" customFormat="false" ht="15" hidden="false" customHeight="true" outlineLevel="0" collapsed="false">
      <c r="B7" s="9" t="s">
        <v>32</v>
      </c>
      <c r="C7" s="10" t="s">
        <v>33</v>
      </c>
      <c r="D7" s="10"/>
      <c r="E7" s="10"/>
      <c r="F7" s="10"/>
    </row>
    <row r="8" customFormat="false" ht="15" hidden="false" customHeight="true" outlineLevel="0" collapsed="false">
      <c r="B8" s="9" t="s">
        <v>34</v>
      </c>
      <c r="C8" s="10" t="s">
        <v>35</v>
      </c>
      <c r="D8" s="10"/>
      <c r="E8" s="10"/>
      <c r="F8" s="10"/>
    </row>
    <row r="9" customFormat="false" ht="23.85" hidden="false" customHeight="true" outlineLevel="0" collapsed="false">
      <c r="B9" s="9" t="s">
        <v>36</v>
      </c>
      <c r="C9" s="10" t="s">
        <v>37</v>
      </c>
      <c r="D9" s="10"/>
      <c r="E9" s="10"/>
      <c r="F9" s="10"/>
    </row>
    <row r="11" customFormat="false" ht="15" hidden="false" customHeight="false" outlineLevel="0" collapsed="false">
      <c r="A11" s="11" t="s">
        <v>38</v>
      </c>
      <c r="B11" s="12" t="s">
        <v>39</v>
      </c>
      <c r="C11" s="11" t="s">
        <v>40</v>
      </c>
      <c r="D11" s="11" t="s">
        <v>41</v>
      </c>
      <c r="E11" s="12" t="s">
        <v>42</v>
      </c>
      <c r="F11" s="12" t="s">
        <v>43</v>
      </c>
    </row>
    <row r="12" customFormat="false" ht="15" hidden="false" customHeight="false" outlineLevel="0" collapsed="false">
      <c r="A12" s="13" t="s">
        <v>44</v>
      </c>
      <c r="B12" s="13"/>
      <c r="C12" s="13"/>
      <c r="D12" s="13"/>
      <c r="E12" s="13"/>
      <c r="F12" s="13"/>
    </row>
    <row r="13" customFormat="false" ht="25.5" hidden="false" customHeight="true" outlineLevel="0" collapsed="false">
      <c r="A13" s="14" t="n">
        <v>1</v>
      </c>
      <c r="B13" s="15" t="s">
        <v>45</v>
      </c>
      <c r="C13" s="14" t="s">
        <v>46</v>
      </c>
      <c r="D13" s="16" t="n">
        <v>1</v>
      </c>
      <c r="E13" s="16" t="n">
        <v>1850</v>
      </c>
      <c r="F13" s="16" t="n">
        <f aca="false">IF(OR(D13="",E13=""),"",D13*E13)</f>
        <v>1850</v>
      </c>
    </row>
    <row r="14" customFormat="false" ht="25.5" hidden="false" customHeight="true" outlineLevel="0" collapsed="false">
      <c r="A14" s="14" t="n">
        <v>2</v>
      </c>
      <c r="B14" s="15" t="s">
        <v>47</v>
      </c>
      <c r="C14" s="14" t="s">
        <v>48</v>
      </c>
      <c r="D14" s="16" t="n">
        <v>130</v>
      </c>
      <c r="E14" s="16" t="n">
        <v>14.5</v>
      </c>
      <c r="F14" s="16" t="n">
        <f aca="false">IF(OR(D14="",E14=""),"",D14*E14)</f>
        <v>1885</v>
      </c>
    </row>
    <row r="15" customFormat="false" ht="25.5" hidden="false" customHeight="true" outlineLevel="0" collapsed="false">
      <c r="A15" s="14" t="n">
        <v>3</v>
      </c>
      <c r="B15" s="15" t="s">
        <v>49</v>
      </c>
      <c r="C15" s="14" t="s">
        <v>46</v>
      </c>
      <c r="D15" s="16" t="n">
        <v>1</v>
      </c>
      <c r="E15" s="16" t="n">
        <v>980</v>
      </c>
      <c r="F15" s="16" t="n">
        <f aca="false">IF(OR(D15="",E15=""),"",D15*E15)</f>
        <v>980</v>
      </c>
    </row>
    <row r="16" customFormat="false" ht="25.5" hidden="false" customHeight="true" outlineLevel="0" collapsed="false">
      <c r="A16" s="14" t="n">
        <v>4</v>
      </c>
      <c r="B16" s="15" t="s">
        <v>50</v>
      </c>
      <c r="C16" s="14" t="s">
        <v>51</v>
      </c>
      <c r="D16" s="16" t="n">
        <v>18</v>
      </c>
      <c r="E16" s="16" t="n">
        <v>96</v>
      </c>
      <c r="F16" s="16" t="n">
        <f aca="false">IF(OR(D16="",E16=""),"",D16*E16)</f>
        <v>1728</v>
      </c>
    </row>
    <row r="17" customFormat="false" ht="15" hidden="false" customHeight="false" outlineLevel="0" collapsed="false">
      <c r="A17" s="17"/>
      <c r="B17" s="18" t="s">
        <v>52</v>
      </c>
      <c r="C17" s="17"/>
      <c r="D17" s="17"/>
      <c r="E17" s="17"/>
      <c r="F17" s="19" t="n">
        <f aca="false">SUM(F13:F16)</f>
        <v>6443</v>
      </c>
    </row>
    <row r="19" customFormat="false" ht="15" hidden="false" customHeight="false" outlineLevel="0" collapsed="false">
      <c r="A19" s="13" t="s">
        <v>53</v>
      </c>
      <c r="B19" s="13"/>
      <c r="C19" s="13"/>
      <c r="D19" s="13"/>
      <c r="E19" s="13"/>
      <c r="F19" s="13"/>
    </row>
    <row r="20" customFormat="false" ht="25.5" hidden="false" customHeight="true" outlineLevel="0" collapsed="false">
      <c r="A20" s="14" t="n">
        <v>5</v>
      </c>
      <c r="B20" s="15" t="s">
        <v>54</v>
      </c>
      <c r="C20" s="14" t="s">
        <v>46</v>
      </c>
      <c r="D20" s="16" t="n">
        <v>1</v>
      </c>
      <c r="E20" s="16" t="n">
        <v>9400</v>
      </c>
      <c r="F20" s="16" t="n">
        <f aca="false">IF(OR(D20="",E20=""),"",D20*E20)</f>
        <v>9400</v>
      </c>
    </row>
    <row r="21" customFormat="false" ht="25.5" hidden="false" customHeight="true" outlineLevel="0" collapsed="false">
      <c r="A21" s="14" t="n">
        <v>6</v>
      </c>
      <c r="B21" s="15" t="s">
        <v>55</v>
      </c>
      <c r="C21" s="14" t="s">
        <v>46</v>
      </c>
      <c r="D21" s="16" t="n">
        <v>1</v>
      </c>
      <c r="E21" s="16" t="n">
        <v>8900</v>
      </c>
      <c r="F21" s="16" t="n">
        <f aca="false">IF(OR(D21="",E21=""),"",D21*E21)</f>
        <v>8900</v>
      </c>
    </row>
    <row r="22" customFormat="false" ht="25.5" hidden="false" customHeight="true" outlineLevel="0" collapsed="false">
      <c r="A22" s="14" t="n">
        <v>7</v>
      </c>
      <c r="B22" s="15" t="s">
        <v>56</v>
      </c>
      <c r="C22" s="14" t="s">
        <v>57</v>
      </c>
      <c r="D22" s="16" t="n">
        <v>9</v>
      </c>
      <c r="E22" s="16" t="n">
        <v>380</v>
      </c>
      <c r="F22" s="16" t="n">
        <f aca="false">IF(OR(D22="",E22=""),"",D22*E22)</f>
        <v>3420</v>
      </c>
    </row>
    <row r="23" customFormat="false" ht="15" hidden="false" customHeight="false" outlineLevel="0" collapsed="false">
      <c r="A23" s="17"/>
      <c r="B23" s="18" t="s">
        <v>58</v>
      </c>
      <c r="C23" s="17"/>
      <c r="D23" s="17"/>
      <c r="E23" s="17"/>
      <c r="F23" s="19" t="n">
        <f aca="false">SUM(F20:F22)</f>
        <v>21720</v>
      </c>
    </row>
    <row r="25" customFormat="false" ht="15" hidden="false" customHeight="false" outlineLevel="0" collapsed="false">
      <c r="A25" s="13" t="s">
        <v>59</v>
      </c>
      <c r="B25" s="13"/>
      <c r="C25" s="13"/>
      <c r="D25" s="13"/>
      <c r="E25" s="13"/>
      <c r="F25" s="13"/>
    </row>
    <row r="26" customFormat="false" ht="25.5" hidden="false" customHeight="true" outlineLevel="0" collapsed="false">
      <c r="A26" s="14" t="n">
        <v>8</v>
      </c>
      <c r="B26" s="15" t="s">
        <v>60</v>
      </c>
      <c r="C26" s="14" t="s">
        <v>46</v>
      </c>
      <c r="D26" s="16" t="n">
        <v>1</v>
      </c>
      <c r="E26" s="16" t="n">
        <v>2400</v>
      </c>
      <c r="F26" s="16" t="n">
        <f aca="false">IF(OR(D26="",E26=""),"",D26*E26)</f>
        <v>2400</v>
      </c>
    </row>
    <row r="27" customFormat="false" ht="25.5" hidden="false" customHeight="true" outlineLevel="0" collapsed="false">
      <c r="A27" s="14" t="n">
        <v>9</v>
      </c>
      <c r="B27" s="15" t="s">
        <v>61</v>
      </c>
      <c r="C27" s="14" t="s">
        <v>48</v>
      </c>
      <c r="D27" s="16" t="n">
        <v>26</v>
      </c>
      <c r="E27" s="16" t="n">
        <v>62</v>
      </c>
      <c r="F27" s="16" t="n">
        <f aca="false">IF(OR(D27="",E27=""),"",D27*E27)</f>
        <v>1612</v>
      </c>
    </row>
    <row r="28" customFormat="false" ht="25.5" hidden="false" customHeight="true" outlineLevel="0" collapsed="false">
      <c r="A28" s="14" t="n">
        <v>10</v>
      </c>
      <c r="B28" s="15" t="s">
        <v>62</v>
      </c>
      <c r="C28" s="14" t="s">
        <v>48</v>
      </c>
      <c r="D28" s="16" t="n">
        <v>95</v>
      </c>
      <c r="E28" s="16" t="n">
        <v>27.5</v>
      </c>
      <c r="F28" s="16" t="n">
        <f aca="false">IF(OR(D28="",E28=""),"",D28*E28)</f>
        <v>2612.5</v>
      </c>
    </row>
    <row r="29" customFormat="false" ht="25.5" hidden="false" customHeight="true" outlineLevel="0" collapsed="false">
      <c r="A29" s="14" t="n">
        <v>11</v>
      </c>
      <c r="B29" s="15" t="s">
        <v>63</v>
      </c>
      <c r="C29" s="14" t="s">
        <v>48</v>
      </c>
      <c r="D29" s="16" t="n">
        <v>22</v>
      </c>
      <c r="E29" s="16" t="n">
        <v>31</v>
      </c>
      <c r="F29" s="16" t="n">
        <f aca="false">IF(OR(D29="",E29=""),"",D29*E29)</f>
        <v>682</v>
      </c>
    </row>
    <row r="30" customFormat="false" ht="15" hidden="false" customHeight="false" outlineLevel="0" collapsed="false">
      <c r="A30" s="17"/>
      <c r="B30" s="18" t="s">
        <v>64</v>
      </c>
      <c r="C30" s="17"/>
      <c r="D30" s="17"/>
      <c r="E30" s="17"/>
      <c r="F30" s="19" t="n">
        <f aca="false">SUM(F26:F29)</f>
        <v>7306.5</v>
      </c>
    </row>
    <row r="32" customFormat="false" ht="15" hidden="false" customHeight="false" outlineLevel="0" collapsed="false">
      <c r="A32" s="13" t="s">
        <v>65</v>
      </c>
      <c r="B32" s="13"/>
      <c r="C32" s="13"/>
      <c r="D32" s="13"/>
      <c r="E32" s="13"/>
      <c r="F32" s="13"/>
    </row>
    <row r="33" customFormat="false" ht="25.5" hidden="false" customHeight="true" outlineLevel="0" collapsed="false">
      <c r="A33" s="14" t="n">
        <v>12</v>
      </c>
      <c r="B33" s="15" t="s">
        <v>66</v>
      </c>
      <c r="C33" s="14" t="s">
        <v>48</v>
      </c>
      <c r="D33" s="16" t="n">
        <v>95</v>
      </c>
      <c r="E33" s="16" t="n">
        <v>58.5</v>
      </c>
      <c r="F33" s="16" t="n">
        <f aca="false">IF(OR(D33="",E33=""),"",D33*E33)</f>
        <v>5557.5</v>
      </c>
    </row>
    <row r="34" customFormat="false" ht="25.5" hidden="false" customHeight="true" outlineLevel="0" collapsed="false">
      <c r="A34" s="14" t="n">
        <v>13</v>
      </c>
      <c r="B34" s="15" t="s">
        <v>67</v>
      </c>
      <c r="C34" s="14" t="s">
        <v>48</v>
      </c>
      <c r="D34" s="16" t="n">
        <v>44</v>
      </c>
      <c r="E34" s="16" t="n">
        <v>64</v>
      </c>
      <c r="F34" s="16" t="n">
        <f aca="false">IF(OR(D34="",E34=""),"",D34*E34)</f>
        <v>2816</v>
      </c>
    </row>
    <row r="35" customFormat="false" ht="25.5" hidden="false" customHeight="true" outlineLevel="0" collapsed="false">
      <c r="A35" s="14" t="n">
        <v>14</v>
      </c>
      <c r="B35" s="15" t="s">
        <v>68</v>
      </c>
      <c r="C35" s="14" t="s">
        <v>46</v>
      </c>
      <c r="D35" s="16" t="n">
        <v>1</v>
      </c>
      <c r="E35" s="16" t="n">
        <v>4350</v>
      </c>
      <c r="F35" s="16" t="n">
        <f aca="false">IF(OR(D35="",E35=""),"",D35*E35)</f>
        <v>4350</v>
      </c>
    </row>
    <row r="36" customFormat="false" ht="15" hidden="false" customHeight="false" outlineLevel="0" collapsed="false">
      <c r="A36" s="17"/>
      <c r="B36" s="18" t="s">
        <v>69</v>
      </c>
      <c r="C36" s="17"/>
      <c r="D36" s="17"/>
      <c r="E36" s="17"/>
      <c r="F36" s="19" t="n">
        <f aca="false">SUM(F33:F35)</f>
        <v>12723.5</v>
      </c>
    </row>
    <row r="38" customFormat="false" ht="15" hidden="false" customHeight="false" outlineLevel="0" collapsed="false">
      <c r="A38" s="13" t="s">
        <v>70</v>
      </c>
      <c r="B38" s="13"/>
      <c r="C38" s="13"/>
      <c r="D38" s="13"/>
      <c r="E38" s="13"/>
      <c r="F38" s="13"/>
    </row>
    <row r="39" customFormat="false" ht="25.5" hidden="false" customHeight="true" outlineLevel="0" collapsed="false">
      <c r="A39" s="14" t="n">
        <v>15</v>
      </c>
      <c r="B39" s="15" t="s">
        <v>71</v>
      </c>
      <c r="C39" s="14" t="s">
        <v>48</v>
      </c>
      <c r="D39" s="16" t="n">
        <v>340</v>
      </c>
      <c r="E39" s="16" t="n">
        <v>9.8</v>
      </c>
      <c r="F39" s="16" t="n">
        <f aca="false">IF(OR(D39="",E39=""),"",D39*E39)</f>
        <v>3332</v>
      </c>
    </row>
    <row r="40" customFormat="false" ht="25.5" hidden="false" customHeight="true" outlineLevel="0" collapsed="false">
      <c r="A40" s="14" t="n">
        <v>16</v>
      </c>
      <c r="B40" s="15" t="s">
        <v>72</v>
      </c>
      <c r="C40" s="14" t="s">
        <v>48</v>
      </c>
      <c r="D40" s="16" t="n">
        <v>340</v>
      </c>
      <c r="E40" s="16" t="n">
        <v>6.2</v>
      </c>
      <c r="F40" s="16" t="n">
        <f aca="false">IF(OR(D40="",E40=""),"",D40*E40)</f>
        <v>2108</v>
      </c>
    </row>
    <row r="41" customFormat="false" ht="25.5" hidden="false" customHeight="true" outlineLevel="0" collapsed="false">
      <c r="A41" s="14" t="n">
        <v>17</v>
      </c>
      <c r="B41" s="15" t="s">
        <v>73</v>
      </c>
      <c r="C41" s="14" t="s">
        <v>57</v>
      </c>
      <c r="D41" s="16" t="n">
        <v>7</v>
      </c>
      <c r="E41" s="16" t="n">
        <v>620</v>
      </c>
      <c r="F41" s="16" t="n">
        <f aca="false">IF(OR(D41="",E41=""),"",D41*E41)</f>
        <v>4340</v>
      </c>
    </row>
    <row r="42" customFormat="false" ht="25.5" hidden="false" customHeight="true" outlineLevel="0" collapsed="false">
      <c r="A42" s="14" t="n">
        <v>18</v>
      </c>
      <c r="B42" s="15" t="s">
        <v>74</v>
      </c>
      <c r="C42" s="14" t="s">
        <v>48</v>
      </c>
      <c r="D42" s="16" t="n">
        <v>34</v>
      </c>
      <c r="E42" s="16" t="n">
        <v>48</v>
      </c>
      <c r="F42" s="16" t="n">
        <f aca="false">IF(OR(D42="",E42=""),"",D42*E42)</f>
        <v>1632</v>
      </c>
    </row>
    <row r="43" customFormat="false" ht="15" hidden="false" customHeight="false" outlineLevel="0" collapsed="false">
      <c r="A43" s="17"/>
      <c r="B43" s="18" t="s">
        <v>75</v>
      </c>
      <c r="C43" s="17"/>
      <c r="D43" s="17"/>
      <c r="E43" s="17"/>
      <c r="F43" s="19" t="n">
        <f aca="false">SUM(F39:F42)</f>
        <v>11412</v>
      </c>
    </row>
    <row r="45" customFormat="false" ht="15" hidden="false" customHeight="false" outlineLevel="0" collapsed="false">
      <c r="A45" s="13" t="s">
        <v>76</v>
      </c>
      <c r="B45" s="13"/>
      <c r="C45" s="13"/>
      <c r="D45" s="13"/>
      <c r="E45" s="13"/>
      <c r="F45" s="13"/>
    </row>
    <row r="46" customFormat="false" ht="25.5" hidden="false" customHeight="true" outlineLevel="0" collapsed="false">
      <c r="A46" s="14" t="n">
        <v>19</v>
      </c>
      <c r="B46" s="15" t="s">
        <v>77</v>
      </c>
      <c r="C46" s="14" t="s">
        <v>46</v>
      </c>
      <c r="D46" s="16" t="n">
        <v>1</v>
      </c>
      <c r="E46" s="16" t="n">
        <v>1450</v>
      </c>
      <c r="F46" s="16" t="n">
        <f aca="false">IF(OR(D46="",E46=""),"",D46*E46)</f>
        <v>1450</v>
      </c>
    </row>
    <row r="47" customFormat="false" ht="15" hidden="false" customHeight="false" outlineLevel="0" collapsed="false">
      <c r="A47" s="17"/>
      <c r="B47" s="18" t="s">
        <v>78</v>
      </c>
      <c r="C47" s="17"/>
      <c r="D47" s="17"/>
      <c r="E47" s="17"/>
      <c r="F47" s="19" t="n">
        <f aca="false">SUM(F46)</f>
        <v>1450</v>
      </c>
    </row>
    <row r="49" customFormat="false" ht="15" hidden="false" customHeight="false" outlineLevel="0" collapsed="false">
      <c r="B49" s="20" t="s">
        <v>79</v>
      </c>
      <c r="F49" s="21" t="n">
        <f aca="false">F17+F23+F30+F36+F43+F47</f>
        <v>61055</v>
      </c>
    </row>
    <row r="50" customFormat="false" ht="15" hidden="false" customHeight="false" outlineLevel="0" collapsed="false">
      <c r="B50" s="22" t="s">
        <v>80</v>
      </c>
      <c r="F50" s="23" t="n">
        <f aca="false">F49*0.1</f>
        <v>6105.5</v>
      </c>
    </row>
    <row r="51" customFormat="false" ht="15" hidden="false" customHeight="false" outlineLevel="0" collapsed="false">
      <c r="B51" s="24" t="s">
        <v>81</v>
      </c>
      <c r="C51" s="25"/>
      <c r="D51" s="25"/>
      <c r="E51" s="25"/>
      <c r="F51" s="26" t="n">
        <f aca="false">F49+F50</f>
        <v>67160.5</v>
      </c>
    </row>
    <row r="54" customFormat="false" ht="15" hidden="false" customHeight="true" outlineLevel="0" collapsed="false">
      <c r="B54" s="27" t="s">
        <v>82</v>
      </c>
      <c r="C54" s="27"/>
      <c r="D54" s="27"/>
      <c r="E54" s="27"/>
      <c r="F54" s="27"/>
    </row>
    <row r="55" customFormat="false" ht="15" hidden="false" customHeight="true" outlineLevel="0" collapsed="false">
      <c r="B55" s="10" t="s">
        <v>83</v>
      </c>
      <c r="C55" s="10"/>
      <c r="D55" s="10"/>
      <c r="E55" s="10"/>
      <c r="F55" s="10"/>
    </row>
    <row r="56" customFormat="false" ht="15" hidden="false" customHeight="true" outlineLevel="0" collapsed="false">
      <c r="B56" s="10" t="s">
        <v>84</v>
      </c>
      <c r="C56" s="10"/>
      <c r="D56" s="10"/>
      <c r="E56" s="10"/>
      <c r="F56" s="10"/>
    </row>
    <row r="57" customFormat="false" ht="15" hidden="false" customHeight="true" outlineLevel="0" collapsed="false">
      <c r="B57" s="10" t="s">
        <v>85</v>
      </c>
      <c r="C57" s="10"/>
      <c r="D57" s="10"/>
      <c r="E57" s="10"/>
      <c r="F57" s="10"/>
    </row>
    <row r="58" customFormat="false" ht="15" hidden="false" customHeight="true" outlineLevel="0" collapsed="false">
      <c r="B58" s="10" t="s">
        <v>86</v>
      </c>
      <c r="C58" s="10"/>
      <c r="D58" s="10"/>
      <c r="E58" s="10"/>
      <c r="F58" s="10"/>
    </row>
    <row r="59" customFormat="false" ht="15" hidden="false" customHeight="true" outlineLevel="0" collapsed="false">
      <c r="B59" s="10" t="s">
        <v>87</v>
      </c>
      <c r="C59" s="10"/>
      <c r="D59" s="10"/>
      <c r="E59" s="10"/>
      <c r="F59" s="10"/>
    </row>
    <row r="60" customFormat="false" ht="15" hidden="false" customHeight="false" outlineLevel="0" collapsed="false">
      <c r="B60" s="10"/>
      <c r="C60" s="10"/>
      <c r="D60" s="10"/>
      <c r="E60" s="10"/>
      <c r="F60" s="10"/>
    </row>
    <row r="61" customFormat="false" ht="15" hidden="false" customHeight="true" outlineLevel="0" collapsed="false">
      <c r="B61" s="10" t="s">
        <v>88</v>
      </c>
      <c r="C61" s="10"/>
      <c r="D61" s="10"/>
      <c r="E61" s="10"/>
      <c r="F61" s="10"/>
    </row>
    <row r="62" customFormat="false" ht="15" hidden="false" customHeight="false" outlineLevel="0" collapsed="false">
      <c r="B62" s="10"/>
      <c r="C62" s="10"/>
      <c r="D62" s="10"/>
      <c r="E62" s="10"/>
      <c r="F62" s="10"/>
    </row>
    <row r="63" customFormat="false" ht="15" hidden="false" customHeight="true" outlineLevel="0" collapsed="false">
      <c r="B63" s="10" t="s">
        <v>89</v>
      </c>
      <c r="C63" s="10"/>
      <c r="D63" s="10"/>
      <c r="E63" s="10"/>
      <c r="F63" s="10"/>
    </row>
  </sheetData>
  <mergeCells count="22">
    <mergeCell ref="C4:F4"/>
    <mergeCell ref="C5:F5"/>
    <mergeCell ref="C6:F6"/>
    <mergeCell ref="C7:F7"/>
    <mergeCell ref="C8:F8"/>
    <mergeCell ref="C9:F9"/>
    <mergeCell ref="A12:F12"/>
    <mergeCell ref="A19:F19"/>
    <mergeCell ref="A25:F25"/>
    <mergeCell ref="A32:F32"/>
    <mergeCell ref="A38:F38"/>
    <mergeCell ref="A45:F45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82"/>
    <col collapsed="false" customWidth="true" hidden="false" outlineLevel="0" max="3" min="3" style="1" width="11"/>
    <col collapsed="false" customWidth="true" hidden="false" outlineLevel="0" max="5" min="4" style="1" width="13"/>
    <col collapsed="false" customWidth="true" hidden="false" outlineLevel="0" max="6" min="6" style="1" width="14"/>
    <col collapsed="false" customWidth="true" hidden="false" outlineLevel="0" max="7" min="7" style="1" width="13"/>
    <col collapsed="false" customWidth="true" hidden="false" outlineLevel="0" max="8" min="8" style="1" width="11"/>
  </cols>
  <sheetData>
    <row r="1" customFormat="false" ht="17.35" hidden="false" customHeight="false" outlineLevel="0" collapsed="false">
      <c r="A1" s="7" t="s">
        <v>90</v>
      </c>
    </row>
    <row r="2" customFormat="false" ht="15" hidden="false" customHeight="false" outlineLevel="0" collapsed="false">
      <c r="A2" s="28" t="s">
        <v>91</v>
      </c>
    </row>
    <row r="4" customFormat="false" ht="15" hidden="false" customHeight="false" outlineLevel="0" collapsed="false">
      <c r="A4" s="11" t="s">
        <v>38</v>
      </c>
      <c r="B4" s="11" t="s">
        <v>92</v>
      </c>
      <c r="C4" s="11" t="s">
        <v>41</v>
      </c>
      <c r="D4" s="11" t="s">
        <v>93</v>
      </c>
      <c r="E4" s="11" t="s">
        <v>94</v>
      </c>
      <c r="F4" s="11" t="s">
        <v>95</v>
      </c>
      <c r="G4" s="11" t="s">
        <v>96</v>
      </c>
      <c r="H4" s="11" t="s">
        <v>97</v>
      </c>
    </row>
    <row r="5" customFormat="false" ht="15" hidden="false" customHeight="false" outlineLevel="0" collapsed="false">
      <c r="A5" s="29" t="n">
        <v>1</v>
      </c>
      <c r="B5" s="30" t="str">
        <f aca="false">'Fac simile al cliente'!B13</f>
        <v>Allestimento del cantiere: protezioni di pavimenti e serramenti, teli antipolvere, servizi di cantiere e pulizie periodiche</v>
      </c>
      <c r="C5" s="31" t="n">
        <f aca="false">IF('Fac simile al cliente'!D13="",0,'Fac simile al cliente'!D13)</f>
        <v>1</v>
      </c>
      <c r="D5" s="32" t="n">
        <v>1420</v>
      </c>
      <c r="E5" s="33" t="n">
        <f aca="false">C5*D5</f>
        <v>1420</v>
      </c>
      <c r="F5" s="31" t="n">
        <f aca="false">IF('Fac simile al cliente'!F13="",0,'Fac simile al cliente'!F13)</f>
        <v>1850</v>
      </c>
      <c r="G5" s="33" t="n">
        <f aca="false">F5-E5</f>
        <v>430</v>
      </c>
      <c r="H5" s="34" t="n">
        <f aca="false">IF(F5=0,"",G5/F5)</f>
        <v>0.232432432432432</v>
      </c>
    </row>
    <row r="6" customFormat="false" ht="15" hidden="false" customHeight="false" outlineLevel="0" collapsed="false">
      <c r="A6" s="29" t="n">
        <v>2</v>
      </c>
      <c r="B6" s="30" t="str">
        <f aca="false">'Fac simile al cliente'!B14</f>
        <v>Demolizione di pavimenti e rivestimenti esistenti, compreso il calo a terra del materiale</v>
      </c>
      <c r="C6" s="31" t="n">
        <f aca="false">IF('Fac simile al cliente'!D14="",0,'Fac simile al cliente'!D14)</f>
        <v>130</v>
      </c>
      <c r="D6" s="32" t="n">
        <v>9.6</v>
      </c>
      <c r="E6" s="33" t="n">
        <f aca="false">C6*D6</f>
        <v>1248</v>
      </c>
      <c r="F6" s="31" t="n">
        <f aca="false">IF('Fac simile al cliente'!F14="",0,'Fac simile al cliente'!F14)</f>
        <v>1885</v>
      </c>
      <c r="G6" s="33" t="n">
        <f aca="false">F6-E6</f>
        <v>637</v>
      </c>
      <c r="H6" s="34" t="n">
        <f aca="false">IF(F6=0,"",G6/F6)</f>
        <v>0.337931034482759</v>
      </c>
    </row>
    <row r="7" customFormat="false" ht="15" hidden="false" customHeight="false" outlineLevel="0" collapsed="false">
      <c r="A7" s="29" t="n">
        <v>3</v>
      </c>
      <c r="B7" s="30" t="str">
        <f aca="false">'Fac simile al cliente'!B15</f>
        <v>Rimozione di sanitari, radiatori, serramenti interni e apparecchi elettrici</v>
      </c>
      <c r="C7" s="31" t="n">
        <f aca="false">IF('Fac simile al cliente'!D15="",0,'Fac simile al cliente'!D15)</f>
        <v>1</v>
      </c>
      <c r="D7" s="32" t="n">
        <v>720</v>
      </c>
      <c r="E7" s="33" t="n">
        <f aca="false">C7*D7</f>
        <v>720</v>
      </c>
      <c r="F7" s="31" t="n">
        <f aca="false">IF('Fac simile al cliente'!F15="",0,'Fac simile al cliente'!F15)</f>
        <v>980</v>
      </c>
      <c r="G7" s="33" t="n">
        <f aca="false">F7-E7</f>
        <v>260</v>
      </c>
      <c r="H7" s="34" t="n">
        <f aca="false">IF(F7=0,"",G7/F7)</f>
        <v>0.26530612244898</v>
      </c>
    </row>
    <row r="8" customFormat="false" ht="15" hidden="false" customHeight="false" outlineLevel="0" collapsed="false">
      <c r="A8" s="29" t="n">
        <v>4</v>
      </c>
      <c r="B8" s="30" t="str">
        <f aca="false">'Fac simile al cliente'!B16</f>
        <v>Carico, trasporto e smaltimento delle macerie in discarica autorizzata, compresi oneri di discarica</v>
      </c>
      <c r="C8" s="31" t="n">
        <f aca="false">IF('Fac simile al cliente'!D16="",0,'Fac simile al cliente'!D16)</f>
        <v>18</v>
      </c>
      <c r="D8" s="32" t="n">
        <v>72</v>
      </c>
      <c r="E8" s="33" t="n">
        <f aca="false">C8*D8</f>
        <v>1296</v>
      </c>
      <c r="F8" s="31" t="n">
        <f aca="false">IF('Fac simile al cliente'!F16="",0,'Fac simile al cliente'!F16)</f>
        <v>1728</v>
      </c>
      <c r="G8" s="33" t="n">
        <f aca="false">F8-E8</f>
        <v>432</v>
      </c>
      <c r="H8" s="34" t="n">
        <f aca="false">IF(F8=0,"",G8/F8)</f>
        <v>0.25</v>
      </c>
    </row>
    <row r="9" customFormat="false" ht="15" hidden="false" customHeight="false" outlineLevel="0" collapsed="false">
      <c r="A9" s="29" t="n">
        <v>5</v>
      </c>
      <c r="B9" s="30" t="str">
        <f aca="false">'Fac simile al cliente'!B20</f>
        <v>Impianto idrico sanitario: rifacimento completo per due bagni e cucina, compresi collettori, dorsali e collaudo</v>
      </c>
      <c r="C9" s="31" t="n">
        <f aca="false">IF('Fac simile al cliente'!D20="",0,'Fac simile al cliente'!D20)</f>
        <v>1</v>
      </c>
      <c r="D9" s="32" t="n">
        <v>7900</v>
      </c>
      <c r="E9" s="33" t="n">
        <f aca="false">C9*D9</f>
        <v>7900</v>
      </c>
      <c r="F9" s="31" t="n">
        <f aca="false">IF('Fac simile al cliente'!F20="",0,'Fac simile al cliente'!F20)</f>
        <v>9400</v>
      </c>
      <c r="G9" s="33" t="n">
        <f aca="false">F9-E9</f>
        <v>1500</v>
      </c>
      <c r="H9" s="34" t="n">
        <f aca="false">IF(F9=0,"",G9/F9)</f>
        <v>0.159574468085106</v>
      </c>
    </row>
    <row r="10" customFormat="false" ht="15" hidden="false" customHeight="false" outlineLevel="0" collapsed="false">
      <c r="A10" s="29" t="n">
        <v>6</v>
      </c>
      <c r="B10" s="30" t="str">
        <f aca="false">'Fac simile al cliente'!B21</f>
        <v>Impianto elettrico: rifacimento completo a norma, 52 punti fra prese e luce, quadro nuovo, dichiarazione di conformita'</v>
      </c>
      <c r="C10" s="31" t="n">
        <f aca="false">IF('Fac simile al cliente'!D21="",0,'Fac simile al cliente'!D21)</f>
        <v>1</v>
      </c>
      <c r="D10" s="32" t="n">
        <v>7500</v>
      </c>
      <c r="E10" s="33" t="n">
        <f aca="false">C10*D10</f>
        <v>7500</v>
      </c>
      <c r="F10" s="31" t="n">
        <f aca="false">IF('Fac simile al cliente'!F21="",0,'Fac simile al cliente'!F21)</f>
        <v>8900</v>
      </c>
      <c r="G10" s="33" t="n">
        <f aca="false">F10-E10</f>
        <v>1400</v>
      </c>
      <c r="H10" s="34" t="n">
        <f aca="false">IF(F10=0,"",G10/F10)</f>
        <v>0.157303370786517</v>
      </c>
    </row>
    <row r="11" customFormat="false" ht="15" hidden="false" customHeight="false" outlineLevel="0" collapsed="false">
      <c r="A11" s="29" t="n">
        <v>7</v>
      </c>
      <c r="B11" s="30" t="str">
        <f aca="false">'Fac simile al cliente'!B22</f>
        <v>Riscaldamento: sostituzione dei radiatori con valvole termostatiche, compresi adeguamento degli attacchi e sfiati</v>
      </c>
      <c r="C11" s="31" t="n">
        <f aca="false">IF('Fac simile al cliente'!D22="",0,'Fac simile al cliente'!D22)</f>
        <v>9</v>
      </c>
      <c r="D11" s="32" t="n">
        <v>290</v>
      </c>
      <c r="E11" s="33" t="n">
        <f aca="false">C11*D11</f>
        <v>2610</v>
      </c>
      <c r="F11" s="31" t="n">
        <f aca="false">IF('Fac simile al cliente'!F22="",0,'Fac simile al cliente'!F22)</f>
        <v>3420</v>
      </c>
      <c r="G11" s="33" t="n">
        <f aca="false">F11-E11</f>
        <v>810</v>
      </c>
      <c r="H11" s="34" t="n">
        <f aca="false">IF(F11=0,"",G11/F11)</f>
        <v>0.236842105263158</v>
      </c>
    </row>
    <row r="12" customFormat="false" ht="15" hidden="false" customHeight="false" outlineLevel="0" collapsed="false">
      <c r="A12" s="29" t="n">
        <v>8</v>
      </c>
      <c r="B12" s="30" t="str">
        <f aca="false">'Fac simile al cliente'!B26</f>
        <v>Esecuzione di tracce per gli impianti e successivi ripristini con malta cementizia</v>
      </c>
      <c r="C12" s="31" t="n">
        <f aca="false">IF('Fac simile al cliente'!D26="",0,'Fac simile al cliente'!D26)</f>
        <v>1</v>
      </c>
      <c r="D12" s="32" t="n">
        <v>1700</v>
      </c>
      <c r="E12" s="33" t="n">
        <f aca="false">C12*D12</f>
        <v>1700</v>
      </c>
      <c r="F12" s="31" t="n">
        <f aca="false">IF('Fac simile al cliente'!F26="",0,'Fac simile al cliente'!F26)</f>
        <v>2400</v>
      </c>
      <c r="G12" s="33" t="n">
        <f aca="false">F12-E12</f>
        <v>700</v>
      </c>
      <c r="H12" s="34" t="n">
        <f aca="false">IF(F12=0,"",G12/F12)</f>
        <v>0.291666666666667</v>
      </c>
    </row>
    <row r="13" customFormat="false" ht="15" hidden="false" customHeight="false" outlineLevel="0" collapsed="false">
      <c r="A13" s="29" t="n">
        <v>9</v>
      </c>
      <c r="B13" s="30" t="str">
        <f aca="false">'Fac simile al cliente'!B27</f>
        <v>Nuove tramezzature in laterizio da 8 cm, compresi architravi, spallette e assistenze murarie</v>
      </c>
      <c r="C13" s="31" t="n">
        <f aca="false">IF('Fac simile al cliente'!D27="",0,'Fac simile al cliente'!D27)</f>
        <v>26</v>
      </c>
      <c r="D13" s="32" t="n">
        <v>44</v>
      </c>
      <c r="E13" s="33" t="n">
        <f aca="false">C13*D13</f>
        <v>1144</v>
      </c>
      <c r="F13" s="31" t="n">
        <f aca="false">IF('Fac simile al cliente'!F27="",0,'Fac simile al cliente'!F27)</f>
        <v>1612</v>
      </c>
      <c r="G13" s="33" t="n">
        <f aca="false">F13-E13</f>
        <v>468</v>
      </c>
      <c r="H13" s="34" t="n">
        <f aca="false">IF(F13=0,"",G13/F13)</f>
        <v>0.290322580645161</v>
      </c>
    </row>
    <row r="14" customFormat="false" ht="15" hidden="false" customHeight="false" outlineLevel="0" collapsed="false">
      <c r="A14" s="29" t="n">
        <v>10</v>
      </c>
      <c r="B14" s="30" t="str">
        <f aca="false">'Fac simile al cliente'!B28</f>
        <v>Massetto alleggerito per il passaggio degli impianti e massetto di finitura, pronto per la posa</v>
      </c>
      <c r="C14" s="31" t="n">
        <f aca="false">IF('Fac simile al cliente'!D28="",0,'Fac simile al cliente'!D28)</f>
        <v>95</v>
      </c>
      <c r="D14" s="32" t="n">
        <v>19.8</v>
      </c>
      <c r="E14" s="33" t="n">
        <f aca="false">C14*D14</f>
        <v>1881</v>
      </c>
      <c r="F14" s="31" t="n">
        <f aca="false">IF('Fac simile al cliente'!F28="",0,'Fac simile al cliente'!F28)</f>
        <v>2612.5</v>
      </c>
      <c r="G14" s="33" t="n">
        <f aca="false">F14-E14</f>
        <v>731.5</v>
      </c>
      <c r="H14" s="34" t="n">
        <f aca="false">IF(F14=0,"",G14/F14)</f>
        <v>0.28</v>
      </c>
    </row>
    <row r="15" customFormat="false" ht="15" hidden="false" customHeight="false" outlineLevel="0" collapsed="false">
      <c r="A15" s="29" t="n">
        <v>11</v>
      </c>
      <c r="B15" s="30" t="str">
        <f aca="false">'Fac simile al cliente'!B29</f>
        <v>Impermeabilizzazione dei due bagni con guaina liquida bicomponente, compresi risvolti a parete e nastri d'angolo</v>
      </c>
      <c r="C15" s="31" t="n">
        <f aca="false">IF('Fac simile al cliente'!D29="",0,'Fac simile al cliente'!D29)</f>
        <v>22</v>
      </c>
      <c r="D15" s="32" t="n">
        <v>22</v>
      </c>
      <c r="E15" s="33" t="n">
        <f aca="false">C15*D15</f>
        <v>484</v>
      </c>
      <c r="F15" s="31" t="n">
        <f aca="false">IF('Fac simile al cliente'!F29="",0,'Fac simile al cliente'!F29)</f>
        <v>682</v>
      </c>
      <c r="G15" s="33" t="n">
        <f aca="false">F15-E15</f>
        <v>198</v>
      </c>
      <c r="H15" s="34" t="n">
        <f aca="false">IF(F15=0,"",G15/F15)</f>
        <v>0.290322580645161</v>
      </c>
    </row>
    <row r="16" customFormat="false" ht="15" hidden="false" customHeight="false" outlineLevel="0" collapsed="false">
      <c r="A16" s="29" t="n">
        <v>12</v>
      </c>
      <c r="B16" s="30" t="str">
        <f aca="false">'Fac simile al cliente'!B33</f>
        <v>Fornitura e posa di gres porcellanato 60x60 in zona giorno e notte, compresi battiscopa, collante e fugatura</v>
      </c>
      <c r="C16" s="31" t="n">
        <f aca="false">IF('Fac simile al cliente'!D33="",0,'Fac simile al cliente'!D33)</f>
        <v>95</v>
      </c>
      <c r="D16" s="32" t="n">
        <v>44.2</v>
      </c>
      <c r="E16" s="33" t="n">
        <f aca="false">C16*D16</f>
        <v>4199</v>
      </c>
      <c r="F16" s="31" t="n">
        <f aca="false">IF('Fac simile al cliente'!F33="",0,'Fac simile al cliente'!F33)</f>
        <v>5557.5</v>
      </c>
      <c r="G16" s="33" t="n">
        <f aca="false">F16-E16</f>
        <v>1358.5</v>
      </c>
      <c r="H16" s="34" t="n">
        <f aca="false">IF(F16=0,"",G16/F16)</f>
        <v>0.244444444444444</v>
      </c>
    </row>
    <row r="17" customFormat="false" ht="15" hidden="false" customHeight="false" outlineLevel="0" collapsed="false">
      <c r="A17" s="29" t="n">
        <v>13</v>
      </c>
      <c r="B17" s="30" t="str">
        <f aca="false">'Fac simile al cliente'!B34</f>
        <v>Fornitura e posa del rivestimento dei due bagni fino a quota 240 cm, compresi pezzi speciali</v>
      </c>
      <c r="C17" s="31" t="n">
        <f aca="false">IF('Fac simile al cliente'!D34="",0,'Fac simile al cliente'!D34)</f>
        <v>44</v>
      </c>
      <c r="D17" s="32" t="n">
        <v>47</v>
      </c>
      <c r="E17" s="33" t="n">
        <f aca="false">C17*D17</f>
        <v>2068</v>
      </c>
      <c r="F17" s="31" t="n">
        <f aca="false">IF('Fac simile al cliente'!F34="",0,'Fac simile al cliente'!F34)</f>
        <v>2816</v>
      </c>
      <c r="G17" s="33" t="n">
        <f aca="false">F17-E17</f>
        <v>748</v>
      </c>
      <c r="H17" s="34" t="n">
        <f aca="false">IF(F17=0,"",G17/F17)</f>
        <v>0.265625</v>
      </c>
    </row>
    <row r="18" customFormat="false" ht="15" hidden="false" customHeight="false" outlineLevel="0" collapsed="false">
      <c r="A18" s="29" t="n">
        <v>14</v>
      </c>
      <c r="B18" s="30" t="str">
        <f aca="false">'Fac simile al cliente'!B35</f>
        <v>Fornitura e posa di piatti doccia, sanitari sospesi con cassette a incasso e rubinetteria</v>
      </c>
      <c r="C18" s="31" t="n">
        <f aca="false">IF('Fac simile al cliente'!D35="",0,'Fac simile al cliente'!D35)</f>
        <v>1</v>
      </c>
      <c r="D18" s="32" t="n">
        <v>3420</v>
      </c>
      <c r="E18" s="33" t="n">
        <f aca="false">C18*D18</f>
        <v>3420</v>
      </c>
      <c r="F18" s="31" t="n">
        <f aca="false">IF('Fac simile al cliente'!F35="",0,'Fac simile al cliente'!F35)</f>
        <v>4350</v>
      </c>
      <c r="G18" s="33" t="n">
        <f aca="false">F18-E18</f>
        <v>930</v>
      </c>
      <c r="H18" s="34" t="n">
        <f aca="false">IF(F18=0,"",G18/F18)</f>
        <v>0.213793103448276</v>
      </c>
    </row>
    <row r="19" customFormat="false" ht="15" hidden="false" customHeight="false" outlineLevel="0" collapsed="false">
      <c r="A19" s="29" t="n">
        <v>15</v>
      </c>
      <c r="B19" s="30" t="str">
        <f aca="false">'Fac simile al cliente'!B39</f>
        <v>Rasatura e stuccatura di pareti e soffitti, compresa carteggiatura pronta per la tinteggiatura</v>
      </c>
      <c r="C19" s="31" t="n">
        <f aca="false">IF('Fac simile al cliente'!D39="",0,'Fac simile al cliente'!D39)</f>
        <v>340</v>
      </c>
      <c r="D19" s="32" t="n">
        <v>7.1</v>
      </c>
      <c r="E19" s="33" t="n">
        <f aca="false">C19*D19</f>
        <v>2414</v>
      </c>
      <c r="F19" s="31" t="n">
        <f aca="false">IF('Fac simile al cliente'!F39="",0,'Fac simile al cliente'!F39)</f>
        <v>3332</v>
      </c>
      <c r="G19" s="33" t="n">
        <f aca="false">F19-E19</f>
        <v>918.000000000001</v>
      </c>
      <c r="H19" s="34" t="n">
        <f aca="false">IF(F19=0,"",G19/F19)</f>
        <v>0.275510204081633</v>
      </c>
    </row>
    <row r="20" customFormat="false" ht="15" hidden="false" customHeight="false" outlineLevel="0" collapsed="false">
      <c r="A20" s="29" t="n">
        <v>16</v>
      </c>
      <c r="B20" s="30" t="str">
        <f aca="false">'Fac simile al cliente'!B40</f>
        <v>Tinteggiatura con due mani di idropittura lavabile, compreso il fissativo</v>
      </c>
      <c r="C20" s="31" t="n">
        <f aca="false">IF('Fac simile al cliente'!D40="",0,'Fac simile al cliente'!D40)</f>
        <v>340</v>
      </c>
      <c r="D20" s="32" t="n">
        <v>4.45</v>
      </c>
      <c r="E20" s="33" t="n">
        <f aca="false">C20*D20</f>
        <v>1513</v>
      </c>
      <c r="F20" s="31" t="n">
        <f aca="false">IF('Fac simile al cliente'!F40="",0,'Fac simile al cliente'!F40)</f>
        <v>2108</v>
      </c>
      <c r="G20" s="33" t="n">
        <f aca="false">F20-E20</f>
        <v>595</v>
      </c>
      <c r="H20" s="34" t="n">
        <f aca="false">IF(F20=0,"",G20/F20)</f>
        <v>0.282258064516129</v>
      </c>
    </row>
    <row r="21" customFormat="false" ht="15" hidden="false" customHeight="false" outlineLevel="0" collapsed="false">
      <c r="A21" s="29" t="n">
        <v>17</v>
      </c>
      <c r="B21" s="30" t="str">
        <f aca="false">'Fac simile al cliente'!B41</f>
        <v>Fornitura e posa di porte interne in laminato, compresi telai, coprifili e ferramenta</v>
      </c>
      <c r="C21" s="31" t="n">
        <f aca="false">IF('Fac simile al cliente'!D41="",0,'Fac simile al cliente'!D41)</f>
        <v>7</v>
      </c>
      <c r="D21" s="32" t="n">
        <v>465</v>
      </c>
      <c r="E21" s="33" t="n">
        <f aca="false">C21*D21</f>
        <v>3255</v>
      </c>
      <c r="F21" s="31" t="n">
        <f aca="false">IF('Fac simile al cliente'!F41="",0,'Fac simile al cliente'!F41)</f>
        <v>4340</v>
      </c>
      <c r="G21" s="33" t="n">
        <f aca="false">F21-E21</f>
        <v>1085</v>
      </c>
      <c r="H21" s="34" t="n">
        <f aca="false">IF(F21=0,"",G21/F21)</f>
        <v>0.25</v>
      </c>
    </row>
    <row r="22" customFormat="false" ht="15" hidden="false" customHeight="false" outlineLevel="0" collapsed="false">
      <c r="A22" s="29" t="n">
        <v>18</v>
      </c>
      <c r="B22" s="30" t="str">
        <f aca="false">'Fac simile al cliente'!B42</f>
        <v>Controsoffitto in cartongesso in zona giorno, compresa la predisposizione per i faretti</v>
      </c>
      <c r="C22" s="31" t="n">
        <f aca="false">IF('Fac simile al cliente'!D42="",0,'Fac simile al cliente'!D42)</f>
        <v>34</v>
      </c>
      <c r="D22" s="32" t="n">
        <v>35.5</v>
      </c>
      <c r="E22" s="33" t="n">
        <f aca="false">C22*D22</f>
        <v>1207</v>
      </c>
      <c r="F22" s="31" t="n">
        <f aca="false">IF('Fac simile al cliente'!F42="",0,'Fac simile al cliente'!F42)</f>
        <v>1632</v>
      </c>
      <c r="G22" s="33" t="n">
        <f aca="false">F22-E22</f>
        <v>425</v>
      </c>
      <c r="H22" s="34" t="n">
        <f aca="false">IF(F22=0,"",G22/F22)</f>
        <v>0.260416666666667</v>
      </c>
    </row>
    <row r="23" customFormat="false" ht="15" hidden="false" customHeight="false" outlineLevel="0" collapsed="false">
      <c r="A23" s="29" t="n">
        <v>19</v>
      </c>
      <c r="B23" s="30" t="str">
        <f aca="false">'Fac simile al cliente'!B46</f>
        <v>Oneri per la sicurezza: dispositivi di protezione, protezioni collettive, formazione specifica di cantiere</v>
      </c>
      <c r="C23" s="31" t="n">
        <f aca="false">IF('Fac simile al cliente'!D46="",0,'Fac simile al cliente'!D46)</f>
        <v>1</v>
      </c>
      <c r="D23" s="32" t="n">
        <v>1290</v>
      </c>
      <c r="E23" s="33" t="n">
        <f aca="false">C23*D23</f>
        <v>1290</v>
      </c>
      <c r="F23" s="31" t="n">
        <f aca="false">IF('Fac simile al cliente'!F46="",0,'Fac simile al cliente'!F46)</f>
        <v>1450</v>
      </c>
      <c r="G23" s="33" t="n">
        <f aca="false">F23-E23</f>
        <v>160</v>
      </c>
      <c r="H23" s="34" t="n">
        <f aca="false">IF(F23=0,"",G23/F23)</f>
        <v>0.110344827586207</v>
      </c>
    </row>
    <row r="24" customFormat="false" ht="15" hidden="false" customHeight="false" outlineLevel="0" collapsed="false">
      <c r="A24" s="35"/>
      <c r="B24" s="36" t="s">
        <v>98</v>
      </c>
      <c r="C24" s="35"/>
      <c r="D24" s="35"/>
      <c r="E24" s="37" t="n">
        <f aca="false">SUM(E5:E23)</f>
        <v>47269</v>
      </c>
      <c r="F24" s="37" t="n">
        <f aca="false">SUM(F5:F23)</f>
        <v>61055</v>
      </c>
      <c r="G24" s="37" t="n">
        <f aca="false">SUM(G5:G23)</f>
        <v>13786</v>
      </c>
      <c r="H24" s="38" t="n">
        <f aca="false">IF(F24=0,"",G24/F24)</f>
        <v>0.225796413070183</v>
      </c>
    </row>
    <row r="27" customFormat="false" ht="15" hidden="false" customHeight="false" outlineLevel="0" collapsed="false">
      <c r="B27" s="39" t="s">
        <v>99</v>
      </c>
    </row>
    <row r="28" customFormat="false" ht="15" hidden="false" customHeight="false" outlineLevel="0" collapsed="false">
      <c r="B28" s="22" t="s">
        <v>100</v>
      </c>
    </row>
    <row r="30" customFormat="false" ht="15" hidden="false" customHeight="false" outlineLevel="0" collapsed="false">
      <c r="B30" s="22" t="s">
        <v>101</v>
      </c>
      <c r="E30" s="40" t="n">
        <f aca="false">E24</f>
        <v>47269</v>
      </c>
    </row>
    <row r="31" customFormat="false" ht="15" hidden="false" customHeight="false" outlineLevel="0" collapsed="false">
      <c r="B31" s="22" t="s">
        <v>102</v>
      </c>
      <c r="E31" s="41" t="n">
        <v>1.265</v>
      </c>
    </row>
    <row r="32" customFormat="false" ht="15" hidden="false" customHeight="false" outlineLevel="0" collapsed="false">
      <c r="B32" s="9" t="s">
        <v>103</v>
      </c>
      <c r="E32" s="40" t="n">
        <f aca="false">E30*E31</f>
        <v>59795.285</v>
      </c>
    </row>
    <row r="33" customFormat="false" ht="15" hidden="false" customHeight="false" outlineLevel="0" collapsed="false">
      <c r="B33" s="22" t="s">
        <v>104</v>
      </c>
      <c r="E33" s="40" t="n">
        <f aca="false">F24</f>
        <v>61055</v>
      </c>
    </row>
    <row r="34" customFormat="false" ht="15" hidden="false" customHeight="false" outlineLevel="0" collapsed="false">
      <c r="B34" s="9" t="s">
        <v>105</v>
      </c>
      <c r="E34" s="40" t="n">
        <f aca="false">E33-E32</f>
        <v>1259.715</v>
      </c>
    </row>
    <row r="37" customFormat="false" ht="15" hidden="false" customHeight="false" outlineLevel="0" collapsed="false">
      <c r="B37" s="22" t="s">
        <v>106</v>
      </c>
    </row>
    <row r="38" customFormat="false" ht="15" hidden="false" customHeight="false" outlineLevel="0" collapsed="false">
      <c r="B38" s="22" t="s">
        <v>107</v>
      </c>
    </row>
    <row r="39" customFormat="false" ht="15" hidden="false" customHeight="false" outlineLevel="0" collapsed="false">
      <c r="B39" s="22" t="s">
        <v>108</v>
      </c>
    </row>
    <row r="40" customFormat="false" ht="15" hidden="false" customHeight="false" outlineLevel="0" collapsed="false">
      <c r="B40" s="42"/>
    </row>
    <row r="41" customFormat="false" ht="15" hidden="false" customHeight="false" outlineLevel="0" collapsed="false">
      <c r="B41" s="28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2026-08-06T05:45:47Z</dcterms:created>
  <dc:creator>openpyxl</dc:creator>
  <dc:description/>
  <dc:language>it-IT</dc:language>
  <cp:lastModifiedBy/>
  <dcterms:modified xsi:type="dcterms:W3CDTF">2026-08-06T05:45:47Z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