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eggimi" sheetId="1" state="visible" r:id="rId1"/>
    <sheet name="1. Analisi prezzo" sheetId="2" state="visible" r:id="rId2"/>
    <sheet name="2. Preventivo" sheetId="3" state="visible" r:id="rId3"/>
    <sheet name="3. Riepilog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2">
    <font>
      <name val="Calibri"/>
      <family val="2"/>
      <color theme="1"/>
      <sz val="11"/>
      <scheme val="minor"/>
    </font>
    <font>
      <name val="Calibri"/>
      <b val="1"/>
      <color rgb="00FF6A00"/>
      <sz val="16"/>
    </font>
    <font>
      <name val="Calibri"/>
      <color rgb="000F1A24"/>
      <sz val="11"/>
    </font>
    <font>
      <name val="Calibri"/>
      <b val="1"/>
      <color rgb="000F1A24"/>
      <sz val="12"/>
    </font>
    <font>
      <name val="Calibri"/>
      <color rgb="008595A3"/>
      <sz val="11"/>
    </font>
    <font>
      <name val="Calibri"/>
      <color rgb="008595A3"/>
      <sz val="10"/>
    </font>
    <font>
      <b val="1"/>
      <color rgb="000F1A24"/>
      <sz val="13"/>
    </font>
    <font>
      <color rgb="008595A3"/>
      <sz val="10"/>
    </font>
    <font>
      <b val="1"/>
      <sz val="10"/>
    </font>
    <font>
      <b val="1"/>
      <color rgb="00FF6A00"/>
      <sz val="11"/>
    </font>
    <font>
      <b val="1"/>
      <color rgb="00FFFFFF"/>
      <sz val="9"/>
    </font>
    <font>
      <b val="1"/>
    </font>
    <font>
      <sz val="10"/>
    </font>
    <font>
      <b val="1"/>
      <sz val="11"/>
    </font>
    <font>
      <b val="1"/>
      <sz val="12"/>
    </font>
    <font>
      <b val="1"/>
      <color rgb="00FF6A00"/>
      <sz val="12"/>
    </font>
    <font>
      <i val="1"/>
      <color rgb="008595A3"/>
      <sz val="10"/>
    </font>
    <font>
      <b val="1"/>
      <color rgb="000F1A24"/>
      <sz val="14"/>
    </font>
    <font>
      <b val="1"/>
      <color rgb="008595A3"/>
      <sz val="10"/>
    </font>
    <font>
      <color rgb="008595A3"/>
      <sz val="9"/>
    </font>
    <font>
      <b val="1"/>
      <color rgb="000F1A24"/>
      <sz val="11"/>
    </font>
    <font>
      <sz val="11"/>
    </font>
  </fonts>
  <fills count="4">
    <fill>
      <patternFill/>
    </fill>
    <fill>
      <patternFill patternType="gray125"/>
    </fill>
    <fill>
      <patternFill patternType="solid">
        <fgColor rgb="00FFE8D6"/>
      </patternFill>
    </fill>
    <fill>
      <patternFill patternType="solid">
        <fgColor rgb="000F1A24"/>
      </patternFill>
    </fill>
  </fills>
  <borders count="2">
    <border>
      <left/>
      <right/>
      <top/>
      <bottom/>
      <diagonal/>
    </border>
    <border>
      <left style="thin">
        <color rgb="00D9DEE3"/>
      </left>
      <right style="thin">
        <color rgb="00D9DEE3"/>
      </right>
      <top style="thin">
        <color rgb="00D9DEE3"/>
      </top>
      <bottom style="thin">
        <color rgb="00D9DEE3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vertical="top"/>
    </xf>
    <xf numFmtId="0" fontId="0" fillId="0" borderId="0" applyAlignment="1" pivotButton="0" quotePrefix="0" xfId="0">
      <alignment vertical="top"/>
    </xf>
    <xf numFmtId="0" fontId="2" fillId="0" borderId="0" applyAlignment="1" pivotButton="0" quotePrefix="0" xfId="0">
      <alignment vertical="top"/>
    </xf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top"/>
    </xf>
    <xf numFmtId="0" fontId="5" fillId="0" borderId="0" applyAlignment="1" pivotButton="0" quotePrefix="0" xfId="0">
      <alignment vertical="top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0" fillId="2" borderId="1" pivotButton="0" quotePrefix="0" xfId="0"/>
    <xf numFmtId="0" fontId="9" fillId="0" borderId="0" pivotButton="0" quotePrefix="0" xfId="0"/>
    <xf numFmtId="0" fontId="10" fillId="3" borderId="1" applyAlignment="1" pivotButton="0" quotePrefix="0" xfId="0">
      <alignment horizontal="center" wrapText="1"/>
    </xf>
    <xf numFmtId="9" fontId="0" fillId="2" borderId="1" pivotButton="0" quotePrefix="0" xfId="0"/>
    <xf numFmtId="4" fontId="0" fillId="0" borderId="1" pivotButton="0" quotePrefix="0" xfId="0"/>
    <xf numFmtId="4" fontId="11" fillId="2" borderId="1" pivotButton="0" quotePrefix="0" xfId="0"/>
    <xf numFmtId="0" fontId="12" fillId="0" borderId="0" pivotButton="0" quotePrefix="0" xfId="0"/>
    <xf numFmtId="4" fontId="11" fillId="0" borderId="1" pivotButton="0" quotePrefix="0" xfId="0"/>
    <xf numFmtId="0" fontId="13" fillId="0" borderId="0" pivotButton="0" quotePrefix="0" xfId="0"/>
    <xf numFmtId="4" fontId="13" fillId="2" borderId="1" pivotButton="0" quotePrefix="0" xfId="0"/>
    <xf numFmtId="0" fontId="14" fillId="0" borderId="0" pivotButton="0" quotePrefix="0" xfId="0"/>
    <xf numFmtId="4" fontId="15" fillId="0" borderId="1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0" fillId="3" borderId="1" applyAlignment="1" pivotButton="0" quotePrefix="0" xfId="0">
      <alignment horizontal="center" vertical="center" wrapText="1"/>
    </xf>
    <xf numFmtId="0" fontId="12" fillId="0" borderId="1" pivotButton="0" quotePrefix="0" xfId="0"/>
    <xf numFmtId="0" fontId="12" fillId="2" borderId="1" pivotButton="0" quotePrefix="0" xfId="0"/>
    <xf numFmtId="4" fontId="12" fillId="2" borderId="1" pivotButton="0" quotePrefix="0" xfId="0"/>
    <xf numFmtId="4" fontId="12" fillId="0" borderId="1" pivotButton="0" quotePrefix="0" xfId="0"/>
    <xf numFmtId="164" fontId="9" fillId="0" borderId="1" pivotButton="0" quotePrefix="0" xfId="0"/>
    <xf numFmtId="0" fontId="19" fillId="0" borderId="0" pivotButton="0" quotePrefix="0" xfId="0"/>
    <xf numFmtId="4" fontId="20" fillId="0" borderId="1" pivotButton="0" quotePrefix="0" xfId="0"/>
    <xf numFmtId="0" fontId="21" fillId="0" borderId="0" pivotButton="0" quotePrefix="0" xfId="0"/>
    <xf numFmtId="4" fontId="9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1" ht="26" customHeight="1">
      <c r="B1" s="1" t="inlineStr">
        <is>
          <t>PORTANTE — Modello di preventivo edile (metodo delle rese)</t>
        </is>
      </c>
    </row>
    <row r="2">
      <c r="B2" s="2" t="inlineStr"/>
    </row>
    <row r="3">
      <c r="B3" s="3" t="inlineStr">
        <is>
          <t>Questo non è il solito foglio dove scrivi un prezzo a occhio. È il metodo con cui un preventivo</t>
        </is>
      </c>
    </row>
    <row r="4">
      <c r="B4" s="3" t="inlineStr">
        <is>
          <t>si costruisce dal costo vero, e ti dice il margine PRIMA che tu firmi.</t>
        </is>
      </c>
    </row>
    <row r="5">
      <c r="B5" s="2" t="inlineStr"/>
    </row>
    <row r="6">
      <c r="B6" s="4" t="inlineStr">
        <is>
          <t>I tre fogli, in ordine:</t>
        </is>
      </c>
    </row>
    <row r="7">
      <c r="B7" s="3" t="inlineStr">
        <is>
          <t>1. ANALISI PREZZO — qui nasce il prezzo di una lavorazione. Parti dal materiale, poi visualizza il ciclo</t>
        </is>
      </c>
    </row>
    <row r="8">
      <c r="B8" s="3" t="inlineStr">
        <is>
          <t xml:space="preserve">   di posa (quanti operai, quanto ci mettono) e scrivi la RESA: quanto produce la squadra in un giorno.</t>
        </is>
      </c>
    </row>
    <row r="9">
      <c r="B9" s="3" t="inlineStr">
        <is>
          <t xml:space="preserve">   Da lì il costo della manodopera esce da solo. Aggiungi sfrido e approvvigionamento al piano.</t>
        </is>
      </c>
    </row>
    <row r="10">
      <c r="B10" s="3" t="inlineStr">
        <is>
          <t>2. PREVENTIVO — le voci con quantità e prezzo. Il totale, il margine e la percentuale si calcolano da soli.</t>
        </is>
      </c>
    </row>
    <row r="11">
      <c r="B11" s="3" t="inlineStr">
        <is>
          <t>3. RIEPILOGO — cosa presenti al cliente, e cosa resta a te.</t>
        </is>
      </c>
    </row>
    <row r="12">
      <c r="B12" s="2" t="inlineStr"/>
    </row>
    <row r="13">
      <c r="B13" s="4" t="inlineStr">
        <is>
          <t>Le quattro regole che fanno la differenza:</t>
        </is>
      </c>
    </row>
    <row r="14">
      <c r="B14" s="3" t="inlineStr">
        <is>
          <t>• Parti dai materiali, poi dal ciclo di posa. Il costo della manodopera si ricava dalla resa, non a sensazione.</t>
        </is>
      </c>
    </row>
    <row r="15">
      <c r="B15" s="3" t="inlineStr">
        <is>
          <t>• Lo sfrido va sempre messo: pavimenti, rivestimenti, cappotti. E l'approvvigionamento al piano è lavoro,</t>
        </is>
      </c>
    </row>
    <row r="16">
      <c r="B16" s="3" t="inlineStr">
        <is>
          <t xml:space="preserve">  non è gratis: portare il materiale dal deposito al piano costa ore.</t>
        </is>
      </c>
    </row>
    <row r="17">
      <c r="B17" s="3" t="inlineStr">
        <is>
          <t>• Il ricarico sul costo puro non scende mai sotto il 25%: dentro ci stanno spese generali e utile.</t>
        </is>
      </c>
    </row>
    <row r="18">
      <c r="B18" s="3" t="inlineStr">
        <is>
          <t xml:space="preserve">  Sotto quella soglia stai lavorando per pagare i costi, non per guadagnare.</t>
        </is>
      </c>
    </row>
    <row r="19">
      <c r="B19" s="3" t="inlineStr">
        <is>
          <t>• Se il cliente non arriva al budget, NON scontare il prezzo: togli lavorazioni non essenziali.</t>
        </is>
      </c>
    </row>
    <row r="20">
      <c r="B20" s="3" t="inlineStr">
        <is>
          <t xml:space="preserve">  Lo sconto svaluta il tuo lavoro e si mangia il margine. Ridurre lo scope no.</t>
        </is>
      </c>
    </row>
    <row r="21">
      <c r="B21" s="2" t="inlineStr"/>
    </row>
    <row r="22">
      <c r="B22" s="5" t="inlineStr">
        <is>
          <t>Una cosa onesta sull'IVA: dipende dalla lavorazione e non è sempre facile da imputare (il reverse charge</t>
        </is>
      </c>
    </row>
    <row r="23">
      <c r="B23" s="5" t="inlineStr">
        <is>
          <t>in subappalto, per esempio). Questo modello lavora sull'imponibile: per l'IVA senti il tuo commercialista.</t>
        </is>
      </c>
    </row>
    <row r="24">
      <c r="B24" s="5" t="inlineStr">
        <is>
          <t>E se una lavorazione non la conosci, non inventare i tempi: chiedi a un collega che l'ha fatta davvero.</t>
        </is>
      </c>
    </row>
    <row r="25">
      <c r="B25" s="2" t="inlineStr"/>
    </row>
    <row r="26">
      <c r="B26" s="6" t="inlineStr">
        <is>
          <t>Modello gratuito di Portante · www.portante.it · il software che tiene insieme vendita, cantiere e margine.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G3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  <col width="14" customWidth="1" min="8" max="8"/>
  </cols>
  <sheetData>
    <row r="1">
      <c r="B1" s="7" t="inlineStr">
        <is>
          <t>ANALISI PREZZO DI UNA LAVORAZIONE</t>
        </is>
      </c>
    </row>
    <row r="2">
      <c r="B2" s="8" t="inlineStr">
        <is>
          <t>Compila i campi arancioni. Il resto si calcola da solo.</t>
        </is>
      </c>
    </row>
    <row r="4">
      <c r="B4" s="9" t="inlineStr">
        <is>
          <t>Lavorazione:</t>
        </is>
      </c>
      <c r="C4" s="10" t="inlineStr">
        <is>
          <t>Posa pavimento in gres 60x60</t>
        </is>
      </c>
    </row>
    <row r="5">
      <c r="B5" s="9" t="inlineStr">
        <is>
          <t>Unità di misura:</t>
        </is>
      </c>
      <c r="C5" s="10" t="inlineStr">
        <is>
          <t>mq</t>
        </is>
      </c>
    </row>
    <row r="7">
      <c r="B7" s="11" t="inlineStr">
        <is>
          <t>1. MATERIALI (per unità di misura)</t>
        </is>
      </c>
    </row>
    <row r="8">
      <c r="B8" s="12" t="inlineStr">
        <is>
          <t>Materiale</t>
        </is>
      </c>
      <c r="C8" s="12" t="inlineStr">
        <is>
          <t>U.M.</t>
        </is>
      </c>
      <c r="D8" s="12" t="inlineStr">
        <is>
          <t>Quantità</t>
        </is>
      </c>
      <c r="E8" s="12" t="inlineStr">
        <is>
          <t>Prezzo unit. €</t>
        </is>
      </c>
      <c r="F8" s="12" t="inlineStr">
        <is>
          <t>Sfrido %</t>
        </is>
      </c>
      <c r="G8" s="12" t="inlineStr">
        <is>
          <t>Costo €</t>
        </is>
      </c>
    </row>
    <row r="9">
      <c r="B9" s="10" t="inlineStr">
        <is>
          <t>Gres porcellanato 60x60</t>
        </is>
      </c>
      <c r="C9" s="10" t="inlineStr">
        <is>
          <t>mq</t>
        </is>
      </c>
      <c r="D9" s="10" t="n">
        <v>1</v>
      </c>
      <c r="E9" s="10" t="n">
        <v>22</v>
      </c>
      <c r="F9" s="13" t="n">
        <v>0.08</v>
      </c>
      <c r="G9" s="14">
        <f>IF(D9="","",D9*E9*(1+F9))</f>
        <v/>
      </c>
    </row>
    <row r="10">
      <c r="B10" s="10" t="inlineStr">
        <is>
          <t>Collante</t>
        </is>
      </c>
      <c r="C10" s="10" t="inlineStr">
        <is>
          <t>kg</t>
        </is>
      </c>
      <c r="D10" s="10" t="n">
        <v>5</v>
      </c>
      <c r="E10" s="10" t="n">
        <v>0.9</v>
      </c>
      <c r="F10" s="13" t="n">
        <v>0.03</v>
      </c>
      <c r="G10" s="14">
        <f>IF(D10="","",D10*E10*(1+F10))</f>
        <v/>
      </c>
    </row>
    <row r="11">
      <c r="B11" s="10" t="inlineStr">
        <is>
          <t>Fugante e distanziatori</t>
        </is>
      </c>
      <c r="C11" s="10" t="inlineStr">
        <is>
          <t>mq</t>
        </is>
      </c>
      <c r="D11" s="10" t="n">
        <v>1</v>
      </c>
      <c r="E11" s="10" t="n">
        <v>1.8</v>
      </c>
      <c r="F11" s="13" t="n">
        <v>0.05</v>
      </c>
      <c r="G11" s="14">
        <f>IF(D11="","",D11*E11*(1+F11))</f>
        <v/>
      </c>
    </row>
    <row r="12">
      <c r="B12" s="10" t="n"/>
      <c r="C12" s="10" t="n"/>
      <c r="D12" s="10" t="n"/>
      <c r="E12" s="10" t="n"/>
      <c r="F12" s="13" t="n"/>
      <c r="G12" s="14">
        <f>IF(D12="","",D12*E12*(1+F12))</f>
        <v/>
      </c>
    </row>
    <row r="13">
      <c r="B13" s="10" t="n"/>
      <c r="C13" s="10" t="n"/>
      <c r="D13" s="10" t="n"/>
      <c r="E13" s="10" t="n"/>
      <c r="F13" s="13" t="n"/>
      <c r="G13" s="14">
        <f>IF(D13="","",D13*E13*(1+F13))</f>
        <v/>
      </c>
    </row>
    <row r="14">
      <c r="B14" s="10" t="n"/>
      <c r="C14" s="10" t="n"/>
      <c r="D14" s="10" t="n"/>
      <c r="E14" s="10" t="n"/>
      <c r="F14" s="13" t="n"/>
      <c r="G14" s="14">
        <f>IF(D14="","",D14*E14*(1+F14))</f>
        <v/>
      </c>
    </row>
    <row r="15">
      <c r="B15" s="9" t="inlineStr">
        <is>
          <t>Totale materiali</t>
        </is>
      </c>
      <c r="G15" s="15">
        <f>SUM(G9:G14)</f>
        <v/>
      </c>
    </row>
    <row r="17">
      <c r="B17" s="11" t="inlineStr">
        <is>
          <t>2. MANODOPERA — dal ciclo di posa alla resa</t>
        </is>
      </c>
    </row>
    <row r="18">
      <c r="B18" s="16" t="inlineStr">
        <is>
          <t>Quanti operai lavorano insieme</t>
        </is>
      </c>
      <c r="E18" s="10" t="n">
        <v>2</v>
      </c>
    </row>
    <row r="19">
      <c r="B19" s="16" t="inlineStr">
        <is>
          <t>Costo orario aziendale a operaio €</t>
        </is>
      </c>
      <c r="E19" s="10" t="n">
        <v>28</v>
      </c>
    </row>
    <row r="20">
      <c r="B20" s="16" t="inlineStr">
        <is>
          <t>Ore di lavoro al giorno</t>
        </is>
      </c>
      <c r="E20" s="10" t="n">
        <v>8</v>
      </c>
    </row>
    <row r="21">
      <c r="B21" s="16" t="inlineStr">
        <is>
          <t>RESA: quanto produce la squadra in un giorno (nella U.M. sopra)</t>
        </is>
      </c>
      <c r="E21" s="10" t="n">
        <v>35</v>
      </c>
    </row>
    <row r="22">
      <c r="B22" s="9" t="inlineStr">
        <is>
          <t>Costo squadra al giorno €</t>
        </is>
      </c>
      <c r="E22" s="17">
        <f>E18*E19*E20</f>
        <v/>
      </c>
    </row>
    <row r="23">
      <c r="B23" s="9" t="inlineStr">
        <is>
          <t>Costo manodopera per unità €</t>
        </is>
      </c>
      <c r="E23" s="15">
        <f>IF(E21=0,"",E22/E21)</f>
        <v/>
      </c>
    </row>
    <row r="25">
      <c r="B25" s="11" t="inlineStr">
        <is>
          <t>3. QUELLO CHE QUASI TUTTI DIMENTICANO</t>
        </is>
      </c>
    </row>
    <row r="26">
      <c r="B26" s="16" t="inlineStr">
        <is>
          <t>Approvvigionamento al piano (ore squadra per unità)</t>
        </is>
      </c>
      <c r="E26" s="10" t="n">
        <v>0.05</v>
      </c>
    </row>
    <row r="27">
      <c r="B27" s="16" t="inlineStr">
        <is>
          <t>Costo approvvigionamento €</t>
        </is>
      </c>
      <c r="E27" s="14">
        <f>E26*E18*E19</f>
        <v/>
      </c>
    </row>
    <row r="28">
      <c r="B28" s="16" t="inlineStr">
        <is>
          <t>Mezzi, noli e attrezzatura per unità €</t>
        </is>
      </c>
      <c r="E28" s="10" t="n">
        <v>0.5</v>
      </c>
    </row>
    <row r="29">
      <c r="B29" s="16" t="inlineStr">
        <is>
          <t>Protezioni, pulizia e finiture per unità €</t>
        </is>
      </c>
      <c r="E29" s="10" t="n">
        <v>0.3</v>
      </c>
    </row>
    <row r="31">
      <c r="B31" s="11" t="inlineStr">
        <is>
          <t>4. DAL COSTO AL PREZZO</t>
        </is>
      </c>
    </row>
    <row r="32">
      <c r="B32" s="18" t="inlineStr">
        <is>
          <t>COSTO PURO per unità €</t>
        </is>
      </c>
      <c r="E32" s="19">
        <f>G15+E23+E27+E28+E29</f>
        <v/>
      </c>
    </row>
    <row r="33">
      <c r="B33" s="16" t="inlineStr">
        <is>
          <t>Ricarico % (spese generali + utile, minimo 25%)</t>
        </is>
      </c>
      <c r="E33" s="13" t="n">
        <v>0.25</v>
      </c>
    </row>
    <row r="34">
      <c r="B34" s="20" t="inlineStr">
        <is>
          <t>PREZZO DI VENDITA per unità €</t>
        </is>
      </c>
      <c r="E34" s="21">
        <f>E32*(1+E33)</f>
        <v/>
      </c>
    </row>
    <row r="36">
      <c r="B36" s="22" t="inlineStr">
        <is>
          <t>Se il ricarico scende sotto il 25%, fermati: stai lavorando per coprire i costi. Meglio togliere lavorazioni che scontare il prezzo.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4" customWidth="1" min="2" max="2"/>
    <col width="8" customWidth="1" min="3" max="3"/>
    <col width="12" customWidth="1" min="4" max="4"/>
    <col width="14" customWidth="1" min="5" max="5"/>
    <col width="14" customWidth="1" min="6" max="6"/>
    <col width="14" customWidth="1" min="7" max="7"/>
    <col width="12" customWidth="1" min="8" max="8"/>
  </cols>
  <sheetData>
    <row r="1">
      <c r="B1" s="23" t="inlineStr">
        <is>
          <t>PREVENTIVO</t>
        </is>
      </c>
    </row>
    <row r="3">
      <c r="B3" s="24" t="inlineStr">
        <is>
          <t>Cliente:</t>
        </is>
      </c>
      <c r="F3" s="24" t="inlineStr">
        <is>
          <t>Preventivo n.:</t>
        </is>
      </c>
    </row>
    <row r="4">
      <c r="B4" s="24" t="inlineStr">
        <is>
          <t>Riferimento lavoro:</t>
        </is>
      </c>
      <c r="F4" s="24" t="inlineStr">
        <is>
          <t>Validità offerta:</t>
        </is>
      </c>
    </row>
    <row r="5">
      <c r="B5" s="24" t="inlineStr">
        <is>
          <t>Data:</t>
        </is>
      </c>
    </row>
    <row r="7" ht="28" customHeight="1">
      <c r="A7" s="25" t="inlineStr">
        <is>
          <t>N.</t>
        </is>
      </c>
      <c r="B7" s="25" t="inlineStr">
        <is>
          <t>Descrizione della lavorazione</t>
        </is>
      </c>
      <c r="C7" s="25" t="inlineStr">
        <is>
          <t>U.M.</t>
        </is>
      </c>
      <c r="D7" s="25" t="inlineStr">
        <is>
          <t>Quantità</t>
        </is>
      </c>
      <c r="E7" s="25" t="inlineStr">
        <is>
          <t>Costo unit. €</t>
        </is>
      </c>
      <c r="F7" s="25" t="inlineStr">
        <is>
          <t>Prezzo unit. €</t>
        </is>
      </c>
      <c r="G7" s="25" t="inlineStr">
        <is>
          <t>Totale prezzo €</t>
        </is>
      </c>
      <c r="H7" s="25" t="inlineStr">
        <is>
          <t>Margine €</t>
        </is>
      </c>
    </row>
    <row r="8">
      <c r="A8" s="26" t="n">
        <v>1</v>
      </c>
      <c r="B8" s="27" t="inlineStr">
        <is>
          <t>Posa pavimento in gres 60x60 (vedi foglio Analisi prezzo)</t>
        </is>
      </c>
      <c r="C8" s="27" t="inlineStr">
        <is>
          <t>mq</t>
        </is>
      </c>
      <c r="D8" s="27" t="n">
        <v>120</v>
      </c>
      <c r="E8" s="28" t="n">
        <v>46.69</v>
      </c>
      <c r="F8" s="28" t="n">
        <v>58.36</v>
      </c>
      <c r="G8" s="29">
        <f>IF(OR(D8="",F8=""),"",D8*F8)</f>
        <v/>
      </c>
      <c r="H8" s="29">
        <f>IF(OR(D8="",E8="",F8=""),"",D8*(F8-E8))</f>
        <v/>
      </c>
    </row>
    <row r="9">
      <c r="A9" s="26" t="n">
        <v>2</v>
      </c>
      <c r="B9" s="27" t="inlineStr">
        <is>
          <t>Rasatura e pittura pareti interne</t>
        </is>
      </c>
      <c r="C9" s="27" t="inlineStr">
        <is>
          <t>mq</t>
        </is>
      </c>
      <c r="D9" s="27" t="n">
        <v>260</v>
      </c>
      <c r="E9" s="28" t="n">
        <v>9.199999999999999</v>
      </c>
      <c r="F9" s="28" t="n">
        <v>11.5</v>
      </c>
      <c r="G9" s="29">
        <f>IF(OR(D9="",F9=""),"",D9*F9)</f>
        <v/>
      </c>
      <c r="H9" s="29">
        <f>IF(OR(D9="",E9="",F9=""),"",D9*(F9-E9))</f>
        <v/>
      </c>
    </row>
    <row r="10">
      <c r="A10" s="26" t="n">
        <v>3</v>
      </c>
      <c r="B10" s="27" t="inlineStr">
        <is>
          <t>Demolizione e smaltimento pavimento esistente</t>
        </is>
      </c>
      <c r="C10" s="27" t="inlineStr">
        <is>
          <t>mq</t>
        </is>
      </c>
      <c r="D10" s="27" t="n">
        <v>120</v>
      </c>
      <c r="E10" s="28" t="n">
        <v>12</v>
      </c>
      <c r="F10" s="28" t="n">
        <v>15</v>
      </c>
      <c r="G10" s="29">
        <f>IF(OR(D10="",F10=""),"",D10*F10)</f>
        <v/>
      </c>
      <c r="H10" s="29">
        <f>IF(OR(D10="",E10="",F10=""),"",D10*(F10-E10))</f>
        <v/>
      </c>
    </row>
    <row r="11">
      <c r="A11" s="26" t="n">
        <v>4</v>
      </c>
      <c r="B11" s="27" t="n"/>
      <c r="C11" s="27" t="n"/>
      <c r="D11" s="27" t="n"/>
      <c r="E11" s="28" t="n"/>
      <c r="F11" s="28" t="n"/>
      <c r="G11" s="29">
        <f>IF(OR(D11="",F11=""),"",D11*F11)</f>
        <v/>
      </c>
      <c r="H11" s="29">
        <f>IF(OR(D11="",E11="",F11=""),"",D11*(F11-E11))</f>
        <v/>
      </c>
    </row>
    <row r="12">
      <c r="A12" s="26" t="n">
        <v>5</v>
      </c>
      <c r="B12" s="27" t="n"/>
      <c r="C12" s="27" t="n"/>
      <c r="D12" s="27" t="n"/>
      <c r="E12" s="28" t="n"/>
      <c r="F12" s="28" t="n"/>
      <c r="G12" s="29">
        <f>IF(OR(D12="",F12=""),"",D12*F12)</f>
        <v/>
      </c>
      <c r="H12" s="29">
        <f>IF(OR(D12="",E12="",F12=""),"",D12*(F12-E12))</f>
        <v/>
      </c>
    </row>
    <row r="13">
      <c r="A13" s="26" t="n">
        <v>6</v>
      </c>
      <c r="B13" s="27" t="n"/>
      <c r="C13" s="27" t="n"/>
      <c r="D13" s="27" t="n"/>
      <c r="E13" s="28" t="n"/>
      <c r="F13" s="28" t="n"/>
      <c r="G13" s="29">
        <f>IF(OR(D13="",F13=""),"",D13*F13)</f>
        <v/>
      </c>
      <c r="H13" s="29">
        <f>IF(OR(D13="",E13="",F13=""),"",D13*(F13-E13))</f>
        <v/>
      </c>
    </row>
    <row r="14">
      <c r="A14" s="26" t="n">
        <v>7</v>
      </c>
      <c r="B14" s="27" t="n"/>
      <c r="C14" s="27" t="n"/>
      <c r="D14" s="27" t="n"/>
      <c r="E14" s="28" t="n"/>
      <c r="F14" s="28" t="n"/>
      <c r="G14" s="29">
        <f>IF(OR(D14="",F14=""),"",D14*F14)</f>
        <v/>
      </c>
      <c r="H14" s="29">
        <f>IF(OR(D14="",E14="",F14=""),"",D14*(F14-E14))</f>
        <v/>
      </c>
    </row>
    <row r="15">
      <c r="A15" s="26" t="n">
        <v>8</v>
      </c>
      <c r="B15" s="27" t="n"/>
      <c r="C15" s="27" t="n"/>
      <c r="D15" s="27" t="n"/>
      <c r="E15" s="28" t="n"/>
      <c r="F15" s="28" t="n"/>
      <c r="G15" s="29">
        <f>IF(OR(D15="",F15=""),"",D15*F15)</f>
        <v/>
      </c>
      <c r="H15" s="29">
        <f>IF(OR(D15="",E15="",F15=""),"",D15*(F15-E15))</f>
        <v/>
      </c>
    </row>
    <row r="16">
      <c r="A16" s="26" t="n">
        <v>9</v>
      </c>
      <c r="B16" s="27" t="n"/>
      <c r="C16" s="27" t="n"/>
      <c r="D16" s="27" t="n"/>
      <c r="E16" s="28" t="n"/>
      <c r="F16" s="28" t="n"/>
      <c r="G16" s="29">
        <f>IF(OR(D16="",F16=""),"",D16*F16)</f>
        <v/>
      </c>
      <c r="H16" s="29">
        <f>IF(OR(D16="",E16="",F16=""),"",D16*(F16-E16))</f>
        <v/>
      </c>
    </row>
    <row r="17">
      <c r="A17" s="26" t="n">
        <v>10</v>
      </c>
      <c r="B17" s="27" t="n"/>
      <c r="C17" s="27" t="n"/>
      <c r="D17" s="27" t="n"/>
      <c r="E17" s="28" t="n"/>
      <c r="F17" s="28" t="n"/>
      <c r="G17" s="29">
        <f>IF(OR(D17="",F17=""),"",D17*F17)</f>
        <v/>
      </c>
      <c r="H17" s="29">
        <f>IF(OR(D17="",E17="",F17=""),"",D17*(F17-E17))</f>
        <v/>
      </c>
    </row>
    <row r="18">
      <c r="A18" s="26" t="n">
        <v>11</v>
      </c>
      <c r="B18" s="27" t="n"/>
      <c r="C18" s="27" t="n"/>
      <c r="D18" s="27" t="n"/>
      <c r="E18" s="28" t="n"/>
      <c r="F18" s="28" t="n"/>
      <c r="G18" s="29">
        <f>IF(OR(D18="",F18=""),"",D18*F18)</f>
        <v/>
      </c>
      <c r="H18" s="29">
        <f>IF(OR(D18="",E18="",F18=""),"",D18*(F18-E18))</f>
        <v/>
      </c>
    </row>
    <row r="19">
      <c r="A19" s="26" t="n">
        <v>12</v>
      </c>
      <c r="B19" s="27" t="n"/>
      <c r="C19" s="27" t="n"/>
      <c r="D19" s="27" t="n"/>
      <c r="E19" s="28" t="n"/>
      <c r="F19" s="28" t="n"/>
      <c r="G19" s="29">
        <f>IF(OR(D19="",F19=""),"",D19*F19)</f>
        <v/>
      </c>
      <c r="H19" s="29">
        <f>IF(OR(D19="",E19="",F19=""),"",D19*(F19-E19))</f>
        <v/>
      </c>
    </row>
    <row r="20">
      <c r="A20" s="26" t="n">
        <v>13</v>
      </c>
      <c r="B20" s="27" t="n"/>
      <c r="C20" s="27" t="n"/>
      <c r="D20" s="27" t="n"/>
      <c r="E20" s="28" t="n"/>
      <c r="F20" s="28" t="n"/>
      <c r="G20" s="29">
        <f>IF(OR(D20="",F20=""),"",D20*F20)</f>
        <v/>
      </c>
      <c r="H20" s="29">
        <f>IF(OR(D20="",E20="",F20=""),"",D20*(F20-E20))</f>
        <v/>
      </c>
    </row>
    <row r="21">
      <c r="A21" s="26" t="n">
        <v>14</v>
      </c>
      <c r="B21" s="27" t="n"/>
      <c r="C21" s="27" t="n"/>
      <c r="D21" s="27" t="n"/>
      <c r="E21" s="28" t="n"/>
      <c r="F21" s="28" t="n"/>
      <c r="G21" s="29">
        <f>IF(OR(D21="",F21=""),"",D21*F21)</f>
        <v/>
      </c>
      <c r="H21" s="29">
        <f>IF(OR(D21="",E21="",F21=""),"",D21*(F21-E21))</f>
        <v/>
      </c>
    </row>
    <row r="22">
      <c r="A22" s="26" t="n">
        <v>15</v>
      </c>
      <c r="B22" s="27" t="n"/>
      <c r="C22" s="27" t="n"/>
      <c r="D22" s="27" t="n"/>
      <c r="E22" s="28" t="n"/>
      <c r="F22" s="28" t="n"/>
      <c r="G22" s="29">
        <f>IF(OR(D22="",F22=""),"",D22*F22)</f>
        <v/>
      </c>
      <c r="H22" s="29">
        <f>IF(OR(D22="",E22="",F22=""),"",D22*(F22-E22))</f>
        <v/>
      </c>
    </row>
    <row r="23">
      <c r="A23" s="26" t="n">
        <v>16</v>
      </c>
      <c r="B23" s="27" t="n"/>
      <c r="C23" s="27" t="n"/>
      <c r="D23" s="27" t="n"/>
      <c r="E23" s="28" t="n"/>
      <c r="F23" s="28" t="n"/>
      <c r="G23" s="29">
        <f>IF(OR(D23="",F23=""),"",D23*F23)</f>
        <v/>
      </c>
      <c r="H23" s="29">
        <f>IF(OR(D23="",E23="",F23=""),"",D23*(F23-E23))</f>
        <v/>
      </c>
    </row>
    <row r="24">
      <c r="A24" s="26" t="n">
        <v>17</v>
      </c>
      <c r="B24" s="27" t="n"/>
      <c r="C24" s="27" t="n"/>
      <c r="D24" s="27" t="n"/>
      <c r="E24" s="28" t="n"/>
      <c r="F24" s="28" t="n"/>
      <c r="G24" s="29">
        <f>IF(OR(D24="",F24=""),"",D24*F24)</f>
        <v/>
      </c>
      <c r="H24" s="29">
        <f>IF(OR(D24="",E24="",F24=""),"",D24*(F24-E24))</f>
        <v/>
      </c>
    </row>
    <row r="25">
      <c r="A25" s="26" t="n">
        <v>18</v>
      </c>
      <c r="B25" s="27" t="n"/>
      <c r="C25" s="27" t="n"/>
      <c r="D25" s="27" t="n"/>
      <c r="E25" s="28" t="n"/>
      <c r="F25" s="28" t="n"/>
      <c r="G25" s="29">
        <f>IF(OR(D25="",F25=""),"",D25*F25)</f>
        <v/>
      </c>
      <c r="H25" s="29">
        <f>IF(OR(D25="",E25="",F25=""),"",D25*(F25-E25))</f>
        <v/>
      </c>
    </row>
    <row r="26">
      <c r="A26" s="26" t="n">
        <v>19</v>
      </c>
      <c r="B26" s="27" t="n"/>
      <c r="C26" s="27" t="n"/>
      <c r="D26" s="27" t="n"/>
      <c r="E26" s="28" t="n"/>
      <c r="F26" s="28" t="n"/>
      <c r="G26" s="29">
        <f>IF(OR(D26="",F26=""),"",D26*F26)</f>
        <v/>
      </c>
      <c r="H26" s="29">
        <f>IF(OR(D26="",E26="",F26=""),"",D26*(F26-E26))</f>
        <v/>
      </c>
    </row>
    <row r="27">
      <c r="A27" s="26" t="n">
        <v>20</v>
      </c>
      <c r="B27" s="27" t="n"/>
      <c r="C27" s="27" t="n"/>
      <c r="D27" s="27" t="n"/>
      <c r="E27" s="28" t="n"/>
      <c r="F27" s="28" t="n"/>
      <c r="G27" s="29">
        <f>IF(OR(D27="",F27=""),"",D27*F27)</f>
        <v/>
      </c>
      <c r="H27" s="29">
        <f>IF(OR(D27="",E27="",F27=""),"",D27*(F27-E27))</f>
        <v/>
      </c>
    </row>
    <row r="28">
      <c r="A28" s="26" t="n">
        <v>21</v>
      </c>
      <c r="B28" s="27" t="n"/>
      <c r="C28" s="27" t="n"/>
      <c r="D28" s="27" t="n"/>
      <c r="E28" s="28" t="n"/>
      <c r="F28" s="28" t="n"/>
      <c r="G28" s="29">
        <f>IF(OR(D28="",F28=""),"",D28*F28)</f>
        <v/>
      </c>
      <c r="H28" s="29">
        <f>IF(OR(D28="",E28="",F28=""),"",D28*(F28-E28))</f>
        <v/>
      </c>
    </row>
    <row r="29">
      <c r="A29" s="26" t="n">
        <v>22</v>
      </c>
      <c r="B29" s="27" t="n"/>
      <c r="C29" s="27" t="n"/>
      <c r="D29" s="27" t="n"/>
      <c r="E29" s="28" t="n"/>
      <c r="F29" s="28" t="n"/>
      <c r="G29" s="29">
        <f>IF(OR(D29="",F29=""),"",D29*F29)</f>
        <v/>
      </c>
      <c r="H29" s="29">
        <f>IF(OR(D29="",E29="",F29=""),"",D29*(F29-E29))</f>
        <v/>
      </c>
    </row>
    <row r="30">
      <c r="A30" s="26" t="n">
        <v>23</v>
      </c>
      <c r="B30" s="27" t="n"/>
      <c r="C30" s="27" t="n"/>
      <c r="D30" s="27" t="n"/>
      <c r="E30" s="28" t="n"/>
      <c r="F30" s="28" t="n"/>
      <c r="G30" s="29">
        <f>IF(OR(D30="",F30=""),"",D30*F30)</f>
        <v/>
      </c>
      <c r="H30" s="29">
        <f>IF(OR(D30="",E30="",F30=""),"",D30*(F30-E30))</f>
        <v/>
      </c>
    </row>
    <row r="31">
      <c r="A31" s="26" t="n">
        <v>24</v>
      </c>
      <c r="B31" s="27" t="n"/>
      <c r="C31" s="27" t="n"/>
      <c r="D31" s="27" t="n"/>
      <c r="E31" s="28" t="n"/>
      <c r="F31" s="28" t="n"/>
      <c r="G31" s="29">
        <f>IF(OR(D31="",F31=""),"",D31*F31)</f>
        <v/>
      </c>
      <c r="H31" s="29">
        <f>IF(OR(D31="",E31="",F31=""),"",D31*(F31-E31))</f>
        <v/>
      </c>
    </row>
    <row r="32">
      <c r="A32" s="26" t="n">
        <v>25</v>
      </c>
      <c r="B32" s="27" t="n"/>
      <c r="C32" s="27" t="n"/>
      <c r="D32" s="27" t="n"/>
      <c r="E32" s="28" t="n"/>
      <c r="F32" s="28" t="n"/>
      <c r="G32" s="29">
        <f>IF(OR(D32="",F32=""),"",D32*F32)</f>
        <v/>
      </c>
      <c r="H32" s="29">
        <f>IF(OR(D32="",E32="",F32=""),"",D32*(F32-E32))</f>
        <v/>
      </c>
    </row>
    <row r="33">
      <c r="B33" s="18" t="inlineStr">
        <is>
          <t>TOTALI</t>
        </is>
      </c>
      <c r="G33" s="19">
        <f>SUM(G8:G32)</f>
        <v/>
      </c>
      <c r="H33" s="19">
        <f>SUM(H8:H32)</f>
        <v/>
      </c>
    </row>
    <row r="34">
      <c r="B34" s="9" t="inlineStr">
        <is>
          <t>Margine sul prezzo (%)</t>
        </is>
      </c>
      <c r="H34" s="30">
        <f>IF(G33=0,"",H33/G33)</f>
        <v/>
      </c>
    </row>
    <row r="36">
      <c r="B36" s="31" t="inlineStr">
        <is>
          <t>Importi al netto di IVA. Per l'aliquota corretta senti il tuo commercialista: dipende dalla lavorazione.</t>
        </is>
      </c>
    </row>
    <row r="37">
      <c r="B37" s="31" t="inlineStr">
        <is>
          <t>Modello gratuito di Portante · www.portante.it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C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18" customWidth="1" min="3" max="3"/>
  </cols>
  <sheetData>
    <row r="1">
      <c r="B1" s="23" t="inlineStr">
        <is>
          <t>RIEPILOGO</t>
        </is>
      </c>
    </row>
    <row r="3">
      <c r="B3" s="18" t="inlineStr">
        <is>
          <t>Totale lavori (imponibile)</t>
        </is>
      </c>
      <c r="C3" s="32">
        <f>'2. Preventivo'!G33</f>
        <v/>
      </c>
    </row>
    <row r="5">
      <c r="B5" s="33" t="inlineStr">
        <is>
          <t>Costo totale dei lavori</t>
        </is>
      </c>
      <c r="C5" s="32">
        <f>SUMPRODUCT('2. Preventivo'!D8:D32,'2. Preventivo'!E8:E32)</f>
        <v/>
      </c>
    </row>
    <row r="7">
      <c r="B7" s="33" t="inlineStr">
        <is>
          <t>Margine atteso</t>
        </is>
      </c>
      <c r="C7" s="34">
        <f>'2. Preventivo'!H33</f>
        <v/>
      </c>
    </row>
    <row r="9">
      <c r="B9" s="33" t="inlineStr">
        <is>
          <t>Margine in percentuale</t>
        </is>
      </c>
      <c r="C9" s="30">
        <f>IF(C3=0,"",C7/C3)</f>
        <v/>
      </c>
    </row>
    <row r="11">
      <c r="B11" s="22" t="inlineStr">
        <is>
          <t>Se il margine in percentuale è sotto il 20%, guarda le voci una per una:</t>
        </is>
      </c>
    </row>
    <row r="12">
      <c r="B12" s="22" t="inlineStr">
        <is>
          <t>hai messo lo sfrido? l'approvvigionamento al piano? il ricarico è almeno il 25%?</t>
        </is>
      </c>
    </row>
    <row r="13">
      <c r="B13" s="22" t="inlineStr">
        <is>
          <t>E ricorda: se il cliente non ci arriva, togli lavorazioni. Non scontare.</t>
        </is>
      </c>
    </row>
    <row r="15">
      <c r="B15" s="31" t="inlineStr">
        <is>
          <t>Modello gratuito di Portante · www.portante.it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2026-07-19T09:23:54Z</dcterms:created>
  <dcterms:modified xsi:type="dcterms:W3CDTF">2026-07-19T09:23:54Z</dcterms:modified>
</cp:coreProperties>
</file>