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gimi" sheetId="1" state="visible" r:id="rId3"/>
    <sheet name="Tariffe" sheetId="2" state="visible" r:id="rId4"/>
    <sheet name="Rapportino" sheetId="3" state="visible" r:id="rId5"/>
    <sheet name="Registro ore" sheetId="4" state="visible" r:id="rId6"/>
    <sheet name="Riepilogo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<sst xmlns="http://schemas.openxmlformats.org/spreadsheetml/2006/main" count="137" uniqueCount="100">
  <si>
    <t xml:space="preserve">PORTANTE - Modello di rapportino di cantiere</t>
  </si>
  <si>
    <t xml:space="preserve">Questo non e' il solito foglio da riempire. Dentro c'e' il modo in cui un rapportino</t>
  </si>
  <si>
    <t xml:space="preserve">smette di essere un pezzo di carta e diventa il costo vero di una giornata di cantiere.</t>
  </si>
  <si>
    <t xml:space="preserve">La regola che conta e' una sola: le ore vanno scritte PER PERSONA e legate al cantiere</t>
  </si>
  <si>
    <t xml:space="preserve">giusto. Un rapportino che dice 'squadra: 4 persone, 8 ore' non ti serve a niente quando</t>
  </si>
  <si>
    <t xml:space="preserve">devi difendere il margine, perche' quattro persone costano quattro cifre diverse.</t>
  </si>
  <si>
    <t xml:space="preserve">I quattro fogli, in ordine:</t>
  </si>
  <si>
    <t xml:space="preserve">1. RAPPORTINO - il foglio della giornata, quello da stampare o compilare a video. Le</t>
  </si>
  <si>
    <t xml:space="preserve">   celle arancioni sono le tue. Il costo orario si prende da solo dal foglio Tariffe,</t>
  </si>
  <si>
    <t xml:space="preserve">   secondo la qualifica che scegli, e le maggiorazioni di straordinario e festivo sono</t>
  </si>
  <si>
    <t xml:space="preserve">   gia' applicate.</t>
  </si>
  <si>
    <t xml:space="preserve">2. TARIFFE - qui metti i TUOI costi orari per qualifica e le tue maggiorazioni. Quelli</t>
  </si>
  <si>
    <t xml:space="preserve">   che trovi sono valori di esempio: cambiali, perche' e' da qui che esce ogni numero.</t>
  </si>
  <si>
    <t xml:space="preserve">   Attenzione: e' il costo AZIENDA per ora, non la paga oraria in busta.</t>
  </si>
  <si>
    <t xml:space="preserve">3. REGISTRO ORE - una riga per persona per giornata. E' l'archivio che alimenta i conti</t>
  </si>
  <si>
    <t xml:space="preserve">   del mese. Se compili solo questo e salti il foglio Rapportino, funziona lo stesso.</t>
  </si>
  <si>
    <t xml:space="preserve">4. RIEPILOGO - scrivi il nome di un cantiere e ti dice ore e costo della manodopera di</t>
  </si>
  <si>
    <t xml:space="preserve">   quel cantiere, divisi fra ordinarie, straordinarie e festive.</t>
  </si>
  <si>
    <t xml:space="preserve">Due avvertenze da cantiere, non da ufficio:</t>
  </si>
  <si>
    <t xml:space="preserve">- Le ore perse per maltempo si scrivono (servono per chiedere la proroga) ma NON sono</t>
  </si>
  <si>
    <t xml:space="preserve">  ore lavorate: non entrano nel costo. Nel foglio Rapportino hanno un campo loro.</t>
  </si>
  <si>
    <t xml:space="preserve">- Il rapportino non contiene i materiali. Quelli arrivano dalle bolle dei fornitori e</t>
  </si>
  <si>
    <t xml:space="preserve">  fanno un giro loro: se li conti qui e poi li conti sulla fattura, li paghi due volte.</t>
  </si>
  <si>
    <t xml:space="preserve">Quando i cantieri diventano tre e le squadre cinque, questo foglio smette di bastare:</t>
  </si>
  <si>
    <t xml:space="preserve">non perche' e' fatto male, ma perche' qualcuno deve ricopiarlo ogni sera. E' il momento</t>
  </si>
  <si>
    <t xml:space="preserve">in cui conviene farsi dettare il rapportino a voce e vedere il costo aggiornarsi da solo.</t>
  </si>
  <si>
    <t xml:space="preserve">www.portante.it - il gestionale per imprese edili italiane</t>
  </si>
  <si>
    <t xml:space="preserve">TARIFFE ORARIE E MAGGIORAZIONI</t>
  </si>
  <si>
    <t xml:space="preserve">Metti qui i tuoi numeri. Sono valori di esempio: cambiali tutti.</t>
  </si>
  <si>
    <t xml:space="preserve">Qualifica</t>
  </si>
  <si>
    <t xml:space="preserve">Costo azienda euro/ora</t>
  </si>
  <si>
    <t xml:space="preserve">Operaio comune</t>
  </si>
  <si>
    <t xml:space="preserve">Operaio qualificato</t>
  </si>
  <si>
    <t xml:space="preserve">Operaio specializzato</t>
  </si>
  <si>
    <t xml:space="preserve">Capo squadra</t>
  </si>
  <si>
    <t xml:space="preserve">Apprendista</t>
  </si>
  <si>
    <t xml:space="preserve">Maggiorazioni</t>
  </si>
  <si>
    <t xml:space="preserve">Straordinario (%)</t>
  </si>
  <si>
    <t xml:space="preserve">Festivo e notturno (%)</t>
  </si>
  <si>
    <t xml:space="preserve">Il costo azienda comprende paga, contributi, TFR, ferie e permessi:</t>
  </si>
  <si>
    <t xml:space="preserve">e' il numero che devi difendere in commessa, non quello in busta paga.</t>
  </si>
  <si>
    <t xml:space="preserve">RAPPORTINO DI CANTIERE</t>
  </si>
  <si>
    <t xml:space="preserve">Compila le celle arancioni. Costo orario e totali si calcolano da soli.</t>
  </si>
  <si>
    <t xml:space="preserve">Data</t>
  </si>
  <si>
    <t xml:space="preserve">Cantiere / commessa</t>
  </si>
  <si>
    <t xml:space="preserve">Via Roma 12 - Rossi</t>
  </si>
  <si>
    <t xml:space="preserve">Committente</t>
  </si>
  <si>
    <t xml:space="preserve">Rossi Costruzioni Srl</t>
  </si>
  <si>
    <t xml:space="preserve">M. Bianchi</t>
  </si>
  <si>
    <t xml:space="preserve">Meteo</t>
  </si>
  <si>
    <t xml:space="preserve">Sereno</t>
  </si>
  <si>
    <t xml:space="preserve">Fermo per maltempo</t>
  </si>
  <si>
    <t xml:space="preserve">No</t>
  </si>
  <si>
    <t xml:space="preserve">Ore perse per maltempo</t>
  </si>
  <si>
    <t xml:space="preserve">(si scrivono, non diventano costo)</t>
  </si>
  <si>
    <t xml:space="preserve">PERSONE IN CANTIERE</t>
  </si>
  <si>
    <t xml:space="preserve">Nome e cognome</t>
  </si>
  <si>
    <t xml:space="preserve">Ore ordinarie</t>
  </si>
  <si>
    <t xml:space="preserve">Ore straordinarie</t>
  </si>
  <si>
    <t xml:space="preserve">Ore festive</t>
  </si>
  <si>
    <t xml:space="preserve">Costo euro/ora</t>
  </si>
  <si>
    <t xml:space="preserve">Costo giornata euro</t>
  </si>
  <si>
    <t xml:space="preserve">Bianchi Marco</t>
  </si>
  <si>
    <t xml:space="preserve">Rossi Giuseppe</t>
  </si>
  <si>
    <t xml:space="preserve">Neri Ahmed</t>
  </si>
  <si>
    <t xml:space="preserve">Verdi Luca</t>
  </si>
  <si>
    <t xml:space="preserve">Totale manodopera</t>
  </si>
  <si>
    <t xml:space="preserve">MEZZI E ATTREZZATURE</t>
  </si>
  <si>
    <t xml:space="preserve">Mezzo</t>
  </si>
  <si>
    <t xml:space="preserve">Targa o codice</t>
  </si>
  <si>
    <t xml:space="preserve">Ore</t>
  </si>
  <si>
    <t xml:space="preserve">Km</t>
  </si>
  <si>
    <t xml:space="preserve">Costo euro/km</t>
  </si>
  <si>
    <t xml:space="preserve">Escavatore 3t</t>
  </si>
  <si>
    <t xml:space="preserve">EX-02</t>
  </si>
  <si>
    <t xml:space="preserve">Furgone Ducato</t>
  </si>
  <si>
    <t xml:space="preserve">GA 452 KR</t>
  </si>
  <si>
    <t xml:space="preserve">Totale mezzi</t>
  </si>
  <si>
    <t xml:space="preserve">LAVORAZIONI DELLA GIORNATA E NOTE</t>
  </si>
  <si>
    <t xml:space="preserve">Getto solaio piano primo, zona A</t>
  </si>
  <si>
    <t xml:space="preserve">COSTO TOTALE DELLA GIORNATA</t>
  </si>
  <si>
    <t xml:space="preserve">Chi risponde di questi numeri (nome e data):</t>
  </si>
  <si>
    <t xml:space="preserve">REGISTRO ORE</t>
  </si>
  <si>
    <t xml:space="preserve">Una riga per persona per giornata. E' questo che alimenta il Riepilogo.</t>
  </si>
  <si>
    <t xml:space="preserve">Ore ord.</t>
  </si>
  <si>
    <t xml:space="preserve">Ore straord.</t>
  </si>
  <si>
    <t xml:space="preserve">Ore fest.</t>
  </si>
  <si>
    <t xml:space="preserve">Costo euro</t>
  </si>
  <si>
    <t xml:space="preserve">Scuola Manzoni - Comune</t>
  </si>
  <si>
    <t xml:space="preserve">Servono piu' righe? Seleziona l'ultima riga e trascinala in basso: le formule si copiano.</t>
  </si>
  <si>
    <t xml:space="preserve">RIEPILOGO PER CANTIERE</t>
  </si>
  <si>
    <t xml:space="preserve">Scrivi il nome del cantiere esattamente come lo hai scritto nel Registro ore.</t>
  </si>
  <si>
    <t xml:space="preserve">Cantiere</t>
  </si>
  <si>
    <t xml:space="preserve">Ore totali</t>
  </si>
  <si>
    <t xml:space="preserve">Costo della manodopera (euro)</t>
  </si>
  <si>
    <t xml:space="preserve">Giornate uomo registrate</t>
  </si>
  <si>
    <t xml:space="preserve">Costo medio di una giornata uomo (euro)</t>
  </si>
  <si>
    <t xml:space="preserve">Per qualifica</t>
  </si>
  <si>
    <t xml:space="preserve">Questo e' il costo della manodopera, non il costo del cantiere:</t>
  </si>
  <si>
    <t xml:space="preserve">mancano materiali (bolle), subappalti, noli e spese generali.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</si>
</sst>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0%"/>
    <numFmt numFmtId="167" formatCode="dd/mm/yyyy"/>
    <numFmt numFmtId="168" formatCode="#,##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F1A24"/>
      <name val="Calibri"/>
      <family val="0"/>
      <charset val="1"/>
    </font>
    <font>
      <sz val="11"/>
      <color rgb="FF0F1A24"/>
      <name val="Calibri"/>
      <family val="0"/>
      <charset val="1"/>
    </font>
    <font>
      <b val="true"/>
      <sz val="11"/>
      <color rgb="FF0F1A24"/>
      <name val="Calibri"/>
      <family val="0"/>
      <charset val="1"/>
    </font>
    <font>
      <sz val="10"/>
      <color rgb="FF8595A3"/>
      <name val="Calibri"/>
      <family val="0"/>
      <charset val="1"/>
    </font>
    <font>
      <b val="true"/>
      <sz val="13"/>
      <color rgb="FF0F1A24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0"/>
      <color rgb="FF0F1A24"/>
      <name val="Calibri"/>
      <family val="0"/>
      <charset val="1"/>
    </font>
    <font>
      <b val="true"/>
      <sz val="12"/>
      <color rgb="FF0F1A24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F1A24"/>
        <bgColor rgb="FF000000"/>
      </patternFill>
    </fill>
    <fill>
      <patternFill patternType="solid">
        <fgColor rgb="FFFFE8D6"/>
        <bgColor rgb="FFEAF0F4"/>
      </patternFill>
    </fill>
    <fill>
      <patternFill patternType="solid">
        <fgColor rgb="FFEAF0F4"/>
        <bgColor rgb="FFFFE8D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DDE3"/>
      </left>
      <right style="thin">
        <color rgb="FFD5DDE3"/>
      </right>
      <top style="thin">
        <color rgb="FFD5DDE3"/>
      </top>
      <bottom style="thin">
        <color rgb="FFD5DD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E8D6"/>
      <rgbColor rgb="FFEAF0F4"/>
      <rgbColor rgb="FF660066"/>
      <rgbColor rgb="FFFF8080"/>
      <rgbColor rgb="FF0066CC"/>
      <rgbColor rgb="FFD5DD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595A3"/>
      <rgbColor rgb="FF003366"/>
      <rgbColor rgb="FF339966"/>
      <rgbColor rgb="FF0F1A24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B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1" customFormat="false" ht="19.7" hidden="false" customHeight="false" outlineLevel="0" collapsed="false">
      <c r="B1" s="1" t="s">
        <v>0</v>
      </c>
    </row>
    <row r="3" customFormat="false" ht="15" hidden="false" customHeight="false" outlineLevel="0" collapsed="false">
      <c r="B3" s="2" t="s">
        <v>1</v>
      </c>
    </row>
    <row r="4" customFormat="false" ht="15" hidden="false" customHeight="false" outlineLevel="0" collapsed="false">
      <c r="B4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 t="s">
        <v>4</v>
      </c>
    </row>
    <row r="8" customFormat="false" ht="15" hidden="false" customHeight="false" outlineLevel="0" collapsed="false">
      <c r="B8" s="2" t="s">
        <v>5</v>
      </c>
    </row>
    <row r="10" customFormat="false" ht="15" hidden="false" customHeight="false" outlineLevel="0" collapsed="false">
      <c r="B10" s="3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2" t="s">
        <v>10</v>
      </c>
    </row>
    <row r="16" customFormat="false" ht="15" hidden="false" customHeight="false" outlineLevel="0" collapsed="false">
      <c r="B16" s="2" t="s">
        <v>11</v>
      </c>
    </row>
    <row r="17" customFormat="false" ht="15" hidden="false" customHeight="false" outlineLevel="0" collapsed="false">
      <c r="B17" s="2" t="s">
        <v>12</v>
      </c>
    </row>
    <row r="18" customFormat="false" ht="15" hidden="false" customHeight="false" outlineLevel="0" collapsed="false">
      <c r="B18" s="2" t="s">
        <v>13</v>
      </c>
    </row>
    <row r="20" customFormat="false" ht="15" hidden="false" customHeight="false" outlineLevel="0" collapsed="false">
      <c r="B20" s="2" t="s">
        <v>14</v>
      </c>
    </row>
    <row r="21" customFormat="false" ht="15" hidden="false" customHeight="false" outlineLevel="0" collapsed="false">
      <c r="B21" s="2" t="s">
        <v>15</v>
      </c>
    </row>
    <row r="23" customFormat="false" ht="15" hidden="false" customHeight="false" outlineLevel="0" collapsed="false">
      <c r="B23" s="2" t="s">
        <v>16</v>
      </c>
    </row>
    <row r="24" customFormat="false" ht="15" hidden="false" customHeight="false" outlineLevel="0" collapsed="false">
      <c r="B24" s="2" t="s">
        <v>17</v>
      </c>
    </row>
    <row r="26" customFormat="false" ht="15" hidden="false" customHeight="false" outlineLevel="0" collapsed="false">
      <c r="B26" s="3" t="s">
        <v>18</v>
      </c>
    </row>
    <row r="27" customFormat="false" ht="15" hidden="false" customHeight="false" outlineLevel="0" collapsed="false">
      <c r="B27" s="2" t="s">
        <v>19</v>
      </c>
    </row>
    <row r="28" customFormat="false" ht="15" hidden="false" customHeight="false" outlineLevel="0" collapsed="false">
      <c r="B28" s="2" t="s">
        <v>20</v>
      </c>
    </row>
    <row r="29" customFormat="false" ht="15" hidden="false" customHeight="false" outlineLevel="0" collapsed="false">
      <c r="B29" s="2" t="s">
        <v>21</v>
      </c>
    </row>
    <row r="30" customFormat="false" ht="15" hidden="false" customHeight="false" outlineLevel="0" collapsed="false">
      <c r="B30" s="2" t="s">
        <v>22</v>
      </c>
    </row>
    <row r="32" customFormat="false" ht="15" hidden="false" customHeight="false" outlineLevel="0" collapsed="false">
      <c r="B32" s="2" t="s">
        <v>23</v>
      </c>
    </row>
    <row r="33" customFormat="false" ht="15" hidden="false" customHeight="false" outlineLevel="0" collapsed="false">
      <c r="B33" s="2" t="s">
        <v>24</v>
      </c>
    </row>
    <row r="34" customFormat="false" ht="15" hidden="false" customHeight="false" outlineLevel="0" collapsed="false">
      <c r="B34" s="2" t="s">
        <v>25</v>
      </c>
    </row>
    <row r="36" customFormat="false" ht="15" hidden="false" customHeight="false" outlineLevel="0" collapsed="false">
      <c r="B36" s="4" t="s">
        <v>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2"/>
    <col collapsed="false" customWidth="true" hidden="false" outlineLevel="0" max="3" min="3" style="0" width="18"/>
  </cols>
  <sheetData>
    <row r="1" customFormat="false" ht="16.15" hidden="false" customHeight="false" outlineLevel="0" collapsed="false">
      <c r="B1" s="5" t="s">
        <v>27</v>
      </c>
    </row>
    <row r="2" customFormat="false" ht="15" hidden="false" customHeight="false" outlineLevel="0" collapsed="false">
      <c r="B2" s="4" t="s">
        <v>28</v>
      </c>
    </row>
    <row r="4" customFormat="false" ht="27.75" hidden="false" customHeight="true" outlineLevel="0" collapsed="false">
      <c r="B4" s="6" t="s">
        <v>29</v>
      </c>
      <c r="C4" s="6" t="s">
        <v>30</v>
      </c>
    </row>
    <row r="5" customFormat="false" ht="15" hidden="false" customHeight="false" outlineLevel="0" collapsed="false">
      <c r="B5" s="7" t="s">
        <v>31</v>
      </c>
      <c r="C5" s="8" t="n">
        <v>26.5</v>
      </c>
    </row>
    <row r="6" customFormat="false" ht="15" hidden="false" customHeight="false" outlineLevel="0" collapsed="false">
      <c r="B6" s="7" t="s">
        <v>32</v>
      </c>
      <c r="C6" s="8" t="n">
        <v>29</v>
      </c>
    </row>
    <row r="7" customFormat="false" ht="15" hidden="false" customHeight="false" outlineLevel="0" collapsed="false">
      <c r="B7" s="7" t="s">
        <v>33</v>
      </c>
      <c r="C7" s="8" t="n">
        <v>31.5</v>
      </c>
    </row>
    <row r="8" customFormat="false" ht="15" hidden="false" customHeight="false" outlineLevel="0" collapsed="false">
      <c r="B8" s="7" t="s">
        <v>34</v>
      </c>
      <c r="C8" s="8" t="n">
        <v>34</v>
      </c>
    </row>
    <row r="9" customFormat="false" ht="15" hidden="false" customHeight="false" outlineLevel="0" collapsed="false">
      <c r="B9" s="7" t="s">
        <v>35</v>
      </c>
      <c r="C9" s="8" t="n">
        <v>21</v>
      </c>
    </row>
    <row r="11" customFormat="false" ht="15" hidden="false" customHeight="false" outlineLevel="0" collapsed="false">
      <c r="B11" s="3" t="s">
        <v>36</v>
      </c>
    </row>
    <row r="12" customFormat="false" ht="15" hidden="false" customHeight="false" outlineLevel="0" collapsed="false">
      <c r="B12" s="2" t="s">
        <v>37</v>
      </c>
      <c r="C12" s="9" t="n">
        <v>0.35</v>
      </c>
    </row>
    <row r="13" customFormat="false" ht="15" hidden="false" customHeight="false" outlineLevel="0" collapsed="false">
      <c r="B13" s="2" t="s">
        <v>38</v>
      </c>
      <c r="C13" s="9" t="n">
        <v>0.55</v>
      </c>
    </row>
    <row r="15" customFormat="false" ht="15" hidden="false" customHeight="false" outlineLevel="0" collapsed="false">
      <c r="B15" s="4" t="s">
        <v>39</v>
      </c>
    </row>
    <row r="16" customFormat="false" ht="15" hidden="false" customHeight="false" outlineLevel="0" collapsed="false">
      <c r="B16" s="4" t="s">
        <v>40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H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3" min="3" style="0" width="24"/>
    <col collapsed="false" customWidth="true" hidden="false" outlineLevel="0" max="6" min="4" style="0" width="13"/>
    <col collapsed="false" customWidth="true" hidden="false" outlineLevel="0" max="7" min="7" style="0" width="14"/>
    <col collapsed="false" customWidth="true" hidden="false" outlineLevel="0" max="8" min="8" style="0" width="16"/>
  </cols>
  <sheetData>
    <row r="1" customFormat="false" ht="16.15" hidden="false" customHeight="false" outlineLevel="0" collapsed="false">
      <c r="B1" s="5" t="s">
        <v>41</v>
      </c>
    </row>
    <row r="2" customFormat="false" ht="15" hidden="false" customHeight="false" outlineLevel="0" collapsed="false">
      <c r="B2" s="4" t="s">
        <v>42</v>
      </c>
    </row>
    <row r="4" customFormat="false" ht="15" hidden="false" customHeight="false" outlineLevel="0" collapsed="false">
      <c r="B4" s="3" t="s">
        <v>43</v>
      </c>
      <c r="C4" s="10" t="n">
        <v>46266</v>
      </c>
      <c r="E4" s="3" t="s">
        <v>44</v>
      </c>
      <c r="G4" s="11" t="s">
        <v>45</v>
      </c>
      <c r="H4" s="11"/>
    </row>
    <row r="5" customFormat="false" ht="15" hidden="false" customHeight="false" outlineLevel="0" collapsed="false">
      <c r="B5" s="3" t="s">
        <v>46</v>
      </c>
      <c r="C5" s="11" t="s">
        <v>47</v>
      </c>
      <c r="E5" s="3" t="s">
        <v>34</v>
      </c>
      <c r="G5" s="11" t="s">
        <v>48</v>
      </c>
      <c r="H5" s="11"/>
    </row>
    <row r="6" customFormat="false" ht="15" hidden="false" customHeight="false" outlineLevel="0" collapsed="false">
      <c r="B6" s="3" t="s">
        <v>49</v>
      </c>
      <c r="C6" s="11" t="s">
        <v>50</v>
      </c>
      <c r="E6" s="3" t="s">
        <v>51</v>
      </c>
      <c r="G6" s="11" t="s">
        <v>52</v>
      </c>
      <c r="H6" s="11"/>
    </row>
    <row r="7" customFormat="false" ht="15" hidden="false" customHeight="false" outlineLevel="0" collapsed="false">
      <c r="B7" s="3" t="s">
        <v>53</v>
      </c>
      <c r="C7" s="8" t="n">
        <v>0</v>
      </c>
      <c r="E7" s="4" t="s">
        <v>54</v>
      </c>
    </row>
    <row r="9" customFormat="false" ht="15" hidden="false" customHeight="false" outlineLevel="0" collapsed="false">
      <c r="B9" s="12" t="s">
        <v>55</v>
      </c>
      <c r="C9" s="13"/>
      <c r="D9" s="13"/>
      <c r="E9" s="13"/>
      <c r="F9" s="13"/>
      <c r="G9" s="13"/>
      <c r="H9" s="13"/>
    </row>
    <row r="10" customFormat="false" ht="30" hidden="false" customHeight="true" outlineLevel="0" collapsed="false">
      <c r="B10" s="6" t="s">
        <v>56</v>
      </c>
      <c r="C10" s="6" t="s">
        <v>29</v>
      </c>
      <c r="D10" s="6" t="s">
        <v>57</v>
      </c>
      <c r="E10" s="6" t="s">
        <v>58</v>
      </c>
      <c r="F10" s="6" t="s">
        <v>59</v>
      </c>
      <c r="G10" s="6" t="s">
        <v>60</v>
      </c>
      <c r="H10" s="6" t="s">
        <v>61</v>
      </c>
    </row>
    <row r="11" customFormat="false" ht="15" hidden="false" customHeight="false" outlineLevel="0" collapsed="false">
      <c r="B11" s="11" t="s">
        <v>62</v>
      </c>
      <c r="C11" s="11" t="s">
        <v>34</v>
      </c>
      <c r="D11" s="8" t="n">
        <v>8</v>
      </c>
      <c r="E11" s="8" t="n">
        <v>1</v>
      </c>
      <c r="F11" s="8"/>
      <c r="G11" s="14" t="n">
        <f aca="false">IF($C11="","",IFERROR(INDEX(Tariffe!$C$5:$C$9,MATCH($C11,Tariffe!$B$5:$B$9,0)),"qualifica?"))</f>
        <v>34</v>
      </c>
      <c r="H11" s="14" t="n">
        <f aca="false">IF(OR($C11="",NOT(ISNUMBER($G11))),"",$D11*$G11+$E11*$G11*(1+Tariffe!$C$12)+$F11*$G11*(1+Tariffe!$C$13))</f>
        <v>317.9</v>
      </c>
    </row>
    <row r="12" customFormat="false" ht="15" hidden="false" customHeight="false" outlineLevel="0" collapsed="false">
      <c r="B12" s="11" t="s">
        <v>63</v>
      </c>
      <c r="C12" s="11" t="s">
        <v>33</v>
      </c>
      <c r="D12" s="8" t="n">
        <v>8</v>
      </c>
      <c r="E12" s="8" t="n">
        <v>1</v>
      </c>
      <c r="F12" s="8"/>
      <c r="G12" s="14" t="n">
        <f aca="false">IF($C12="","",IFERROR(INDEX(Tariffe!$C$5:$C$9,MATCH($C12,Tariffe!$B$5:$B$9,0)),"qualifica?"))</f>
        <v>31.5</v>
      </c>
      <c r="H12" s="14" t="n">
        <f aca="false">IF(OR($C12="",NOT(ISNUMBER($G12))),"",$D12*$G12+$E12*$G12*(1+Tariffe!$C$12)+$F12*$G12*(1+Tariffe!$C$13))</f>
        <v>294.525</v>
      </c>
    </row>
    <row r="13" customFormat="false" ht="15" hidden="false" customHeight="false" outlineLevel="0" collapsed="false">
      <c r="B13" s="11" t="s">
        <v>64</v>
      </c>
      <c r="C13" s="11" t="s">
        <v>32</v>
      </c>
      <c r="D13" s="8" t="n">
        <v>8</v>
      </c>
      <c r="E13" s="8"/>
      <c r="F13" s="8"/>
      <c r="G13" s="14" t="n">
        <f aca="false">IF($C13="","",IFERROR(INDEX(Tariffe!$C$5:$C$9,MATCH($C13,Tariffe!$B$5:$B$9,0)),"qualifica?"))</f>
        <v>29</v>
      </c>
      <c r="H13" s="14" t="n">
        <f aca="false">IF(OR($C13="",NOT(ISNUMBER($G13))),"",$D13*$G13+$E13*$G13*(1+Tariffe!$C$12)+$F13*$G13*(1+Tariffe!$C$13))</f>
        <v>232</v>
      </c>
    </row>
    <row r="14" customFormat="false" ht="15" hidden="false" customHeight="false" outlineLevel="0" collapsed="false">
      <c r="B14" s="11" t="s">
        <v>65</v>
      </c>
      <c r="C14" s="11" t="s">
        <v>35</v>
      </c>
      <c r="D14" s="8" t="n">
        <v>8</v>
      </c>
      <c r="E14" s="8"/>
      <c r="F14" s="8"/>
      <c r="G14" s="14" t="n">
        <f aca="false">IF($C14="","",IFERROR(INDEX(Tariffe!$C$5:$C$9,MATCH($C14,Tariffe!$B$5:$B$9,0)),"qualifica?"))</f>
        <v>21</v>
      </c>
      <c r="H14" s="14" t="n">
        <f aca="false">IF(OR($C14="",NOT(ISNUMBER($G14))),"",$D14*$G14+$E14*$G14*(1+Tariffe!$C$12)+$F14*$G14*(1+Tariffe!$C$13))</f>
        <v>168</v>
      </c>
    </row>
    <row r="15" customFormat="false" ht="15" hidden="false" customHeight="false" outlineLevel="0" collapsed="false">
      <c r="B15" s="11"/>
      <c r="C15" s="11"/>
      <c r="D15" s="8"/>
      <c r="E15" s="8"/>
      <c r="F15" s="8"/>
      <c r="G15" s="14" t="str">
        <f aca="false">IF($C15="","",IFERROR(INDEX(Tariffe!$C$5:$C$9,MATCH($C15,Tariffe!$B$5:$B$9,0)),"qualifica?"))</f>
        <v/>
      </c>
      <c r="H15" s="14" t="str">
        <f aca="false">IF(OR($C15="",NOT(ISNUMBER($G15))),"",$D15*$G15+$E15*$G15*(1+Tariffe!$C$12)+$F15*$G15*(1+Tariffe!$C$13))</f>
        <v/>
      </c>
    </row>
    <row r="16" customFormat="false" ht="15" hidden="false" customHeight="false" outlineLevel="0" collapsed="false">
      <c r="B16" s="11"/>
      <c r="C16" s="11"/>
      <c r="D16" s="8"/>
      <c r="E16" s="8"/>
      <c r="F16" s="8"/>
      <c r="G16" s="14" t="str">
        <f aca="false">IF($C16="","",IFERROR(INDEX(Tariffe!$C$5:$C$9,MATCH($C16,Tariffe!$B$5:$B$9,0)),"qualifica?"))</f>
        <v/>
      </c>
      <c r="H16" s="14" t="str">
        <f aca="false">IF(OR($C16="",NOT(ISNUMBER($G16))),"",$D16*$G16+$E16*$G16*(1+Tariffe!$C$12)+$F16*$G16*(1+Tariffe!$C$13))</f>
        <v/>
      </c>
    </row>
    <row r="17" customFormat="false" ht="15" hidden="false" customHeight="false" outlineLevel="0" collapsed="false">
      <c r="B17" s="11"/>
      <c r="C17" s="11"/>
      <c r="D17" s="8"/>
      <c r="E17" s="8"/>
      <c r="F17" s="8"/>
      <c r="G17" s="14" t="str">
        <f aca="false">IF($C17="","",IFERROR(INDEX(Tariffe!$C$5:$C$9,MATCH($C17,Tariffe!$B$5:$B$9,0)),"qualifica?"))</f>
        <v/>
      </c>
      <c r="H17" s="14" t="str">
        <f aca="false">IF(OR($C17="",NOT(ISNUMBER($G17))),"",$D17*$G17+$E17*$G17*(1+Tariffe!$C$12)+$F17*$G17*(1+Tariffe!$C$13))</f>
        <v/>
      </c>
    </row>
    <row r="18" customFormat="false" ht="15" hidden="false" customHeight="false" outlineLevel="0" collapsed="false">
      <c r="B18" s="11"/>
      <c r="C18" s="11"/>
      <c r="D18" s="8"/>
      <c r="E18" s="8"/>
      <c r="F18" s="8"/>
      <c r="G18" s="14" t="str">
        <f aca="false">IF($C18="","",IFERROR(INDEX(Tariffe!$C$5:$C$9,MATCH($C18,Tariffe!$B$5:$B$9,0)),"qualifica?"))</f>
        <v/>
      </c>
      <c r="H18" s="14" t="str">
        <f aca="false">IF(OR($C18="",NOT(ISNUMBER($G18))),"",$D18*$G18+$E18*$G18*(1+Tariffe!$C$12)+$F18*$G18*(1+Tariffe!$C$13))</f>
        <v/>
      </c>
    </row>
    <row r="19" customFormat="false" ht="15" hidden="false" customHeight="false" outlineLevel="0" collapsed="false">
      <c r="B19" s="11"/>
      <c r="C19" s="11"/>
      <c r="D19" s="8"/>
      <c r="E19" s="8"/>
      <c r="F19" s="8"/>
      <c r="G19" s="14" t="str">
        <f aca="false">IF($C19="","",IFERROR(INDEX(Tariffe!$C$5:$C$9,MATCH($C19,Tariffe!$B$5:$B$9,0)),"qualifica?"))</f>
        <v/>
      </c>
      <c r="H19" s="14" t="str">
        <f aca="false">IF(OR($C19="",NOT(ISNUMBER($G19))),"",$D19*$G19+$E19*$G19*(1+Tariffe!$C$12)+$F19*$G19*(1+Tariffe!$C$13))</f>
        <v/>
      </c>
    </row>
    <row r="20" customFormat="false" ht="15" hidden="false" customHeight="false" outlineLevel="0" collapsed="false">
      <c r="B20" s="11"/>
      <c r="C20" s="11"/>
      <c r="D20" s="8"/>
      <c r="E20" s="8"/>
      <c r="F20" s="8"/>
      <c r="G20" s="14" t="str">
        <f aca="false">IF($C20="","",IFERROR(INDEX(Tariffe!$C$5:$C$9,MATCH($C20,Tariffe!$B$5:$B$9,0)),"qualifica?"))</f>
        <v/>
      </c>
      <c r="H20" s="14" t="str">
        <f aca="false">IF(OR($C20="",NOT(ISNUMBER($G20))),"",$D20*$G20+$E20*$G20*(1+Tariffe!$C$12)+$F20*$G20*(1+Tariffe!$C$13))</f>
        <v/>
      </c>
    </row>
    <row r="21" customFormat="false" ht="15" hidden="false" customHeight="false" outlineLevel="0" collapsed="false">
      <c r="B21" s="15" t="s">
        <v>66</v>
      </c>
      <c r="C21" s="15"/>
      <c r="D21" s="14" t="n">
        <f aca="false">SUM(D11:D20)</f>
        <v>32</v>
      </c>
      <c r="E21" s="14" t="n">
        <f aca="false">SUM(E11:E20)</f>
        <v>2</v>
      </c>
      <c r="F21" s="14" t="n">
        <f aca="false">SUM(F11:F20)</f>
        <v>0</v>
      </c>
      <c r="G21" s="15"/>
      <c r="H21" s="14" t="n">
        <f aca="false">SUM(H11:H20)</f>
        <v>1012.425</v>
      </c>
    </row>
    <row r="23" customFormat="false" ht="15" hidden="false" customHeight="false" outlineLevel="0" collapsed="false">
      <c r="B23" s="12" t="s">
        <v>67</v>
      </c>
      <c r="C23" s="13"/>
      <c r="D23" s="13"/>
      <c r="E23" s="13"/>
      <c r="F23" s="13"/>
      <c r="G23" s="13"/>
      <c r="H23" s="13"/>
    </row>
    <row r="24" customFormat="false" ht="30" hidden="false" customHeight="true" outlineLevel="0" collapsed="false">
      <c r="B24" s="6" t="s">
        <v>68</v>
      </c>
      <c r="C24" s="6" t="s">
        <v>69</v>
      </c>
      <c r="D24" s="6" t="s">
        <v>70</v>
      </c>
      <c r="E24" s="6" t="s">
        <v>71</v>
      </c>
      <c r="F24" s="6" t="s">
        <v>60</v>
      </c>
      <c r="G24" s="6" t="s">
        <v>72</v>
      </c>
      <c r="H24" s="6" t="s">
        <v>61</v>
      </c>
    </row>
    <row r="25" customFormat="false" ht="15" hidden="false" customHeight="false" outlineLevel="0" collapsed="false">
      <c r="B25" s="11" t="s">
        <v>73</v>
      </c>
      <c r="C25" s="11" t="s">
        <v>74</v>
      </c>
      <c r="D25" s="8" t="n">
        <v>6</v>
      </c>
      <c r="E25" s="8"/>
      <c r="F25" s="8" t="n">
        <v>38</v>
      </c>
      <c r="G25" s="8"/>
      <c r="H25" s="14" t="n">
        <f aca="false">IF(AND($D25="",$E25=""),"",$D25*$F25+$E25*$G25)</f>
        <v>228</v>
      </c>
    </row>
    <row r="26" customFormat="false" ht="15" hidden="false" customHeight="false" outlineLevel="0" collapsed="false">
      <c r="B26" s="11" t="s">
        <v>75</v>
      </c>
      <c r="C26" s="11" t="s">
        <v>76</v>
      </c>
      <c r="D26" s="8"/>
      <c r="E26" s="8" t="n">
        <v>48</v>
      </c>
      <c r="F26" s="8"/>
      <c r="G26" s="8" t="n">
        <v>0.42</v>
      </c>
      <c r="H26" s="14" t="n">
        <f aca="false">IF(AND($D26="",$E26=""),"",$D26*$F26+$E26*$G26)</f>
        <v>20.16</v>
      </c>
    </row>
    <row r="27" customFormat="false" ht="15" hidden="false" customHeight="false" outlineLevel="0" collapsed="false">
      <c r="B27" s="11"/>
      <c r="C27" s="11"/>
      <c r="D27" s="8"/>
      <c r="E27" s="8"/>
      <c r="F27" s="8"/>
      <c r="G27" s="8"/>
      <c r="H27" s="14" t="str">
        <f aca="false">IF(AND($D27="",$E27=""),"",$D27*$F27+$E27*$G27)</f>
        <v/>
      </c>
    </row>
    <row r="28" customFormat="false" ht="15" hidden="false" customHeight="false" outlineLevel="0" collapsed="false">
      <c r="B28" s="11"/>
      <c r="C28" s="11"/>
      <c r="D28" s="8"/>
      <c r="E28" s="8"/>
      <c r="F28" s="8"/>
      <c r="G28" s="8"/>
      <c r="H28" s="14" t="str">
        <f aca="false">IF(AND($D28="",$E28=""),"",$D28*$F28+$E28*$G28)</f>
        <v/>
      </c>
    </row>
    <row r="29" customFormat="false" ht="15" hidden="false" customHeight="false" outlineLevel="0" collapsed="false">
      <c r="B29" s="11"/>
      <c r="C29" s="11"/>
      <c r="D29" s="8"/>
      <c r="E29" s="8"/>
      <c r="F29" s="8"/>
      <c r="G29" s="8"/>
      <c r="H29" s="14" t="str">
        <f aca="false">IF(AND($D29="",$E29=""),"",$D29*$F29+$E29*$G29)</f>
        <v/>
      </c>
    </row>
    <row r="30" customFormat="false" ht="15" hidden="false" customHeight="false" outlineLevel="0" collapsed="false">
      <c r="B30" s="15" t="s">
        <v>77</v>
      </c>
      <c r="C30" s="16"/>
      <c r="D30" s="16"/>
      <c r="E30" s="16"/>
      <c r="F30" s="16"/>
      <c r="G30" s="16"/>
      <c r="H30" s="14" t="n">
        <f aca="false">SUM(H25:H29)</f>
        <v>248.16</v>
      </c>
    </row>
    <row r="32" customFormat="false" ht="15" hidden="false" customHeight="false" outlineLevel="0" collapsed="false">
      <c r="B32" s="12" t="s">
        <v>78</v>
      </c>
      <c r="C32" s="13"/>
      <c r="D32" s="13"/>
      <c r="E32" s="13"/>
      <c r="F32" s="13"/>
      <c r="G32" s="13"/>
      <c r="H32" s="13"/>
    </row>
    <row r="33" customFormat="false" ht="15" hidden="false" customHeight="false" outlineLevel="0" collapsed="false">
      <c r="B33" s="11" t="s">
        <v>79</v>
      </c>
      <c r="C33" s="11"/>
      <c r="D33" s="11"/>
      <c r="E33" s="11"/>
      <c r="F33" s="11"/>
      <c r="G33" s="11"/>
      <c r="H33" s="11"/>
    </row>
    <row r="34" customFormat="false" ht="15" hidden="false" customHeight="false" outlineLevel="0" collapsed="false">
      <c r="B34" s="11"/>
      <c r="C34" s="11"/>
      <c r="D34" s="11"/>
      <c r="E34" s="11"/>
      <c r="F34" s="11"/>
      <c r="G34" s="11"/>
      <c r="H34" s="11"/>
    </row>
    <row r="35" customFormat="false" ht="15" hidden="false" customHeight="false" outlineLevel="0" collapsed="false">
      <c r="B35" s="11"/>
      <c r="C35" s="11"/>
      <c r="D35" s="11"/>
      <c r="E35" s="11"/>
      <c r="F35" s="11"/>
      <c r="G35" s="11"/>
      <c r="H35" s="11"/>
    </row>
    <row r="36" customFormat="false" ht="15" hidden="false" customHeight="false" outlineLevel="0" collapsed="false">
      <c r="B36" s="11"/>
      <c r="C36" s="11"/>
      <c r="D36" s="11"/>
      <c r="E36" s="11"/>
      <c r="F36" s="11"/>
      <c r="G36" s="11"/>
      <c r="H36" s="11"/>
    </row>
    <row r="38" customFormat="false" ht="15" hidden="false" customHeight="false" outlineLevel="0" collapsed="false">
      <c r="B38" s="3" t="s">
        <v>80</v>
      </c>
      <c r="H38" s="17" t="n">
        <f aca="false">H21+H30</f>
        <v>1260.585</v>
      </c>
    </row>
    <row r="40" customFormat="false" ht="15" hidden="false" customHeight="false" outlineLevel="0" collapsed="false">
      <c r="B40" s="4" t="s">
        <v>81</v>
      </c>
      <c r="D40" s="11"/>
    </row>
  </sheetData>
  <mergeCells count="3">
    <mergeCell ref="G4:H4"/>
    <mergeCell ref="G5:H5"/>
    <mergeCell ref="G6:H6"/>
  </mergeCells>
  <dataValidations count="3">
    <dataValidation allowBlank="true" error="Scegli una qualifica dell'elenco, altrimenti il costo orario non si trova." errorStyle="stop" operator="between" showDropDown="false" showErrorMessage="false" showInputMessage="false" sqref="C11:C20" type="list">
      <formula1>Tariffe!$B$5:$B$9</formula1>
      <formula2>0</formula2>
    </dataValidation>
    <dataValidation allowBlank="true" errorStyle="stop" operator="between" showDropDown="false" showErrorMessage="false" showInputMessage="false" sqref="C6" type="list">
      <formula1>"Sereno,Nuvoloso,Pioggia,Pioggia forte,Vento forte,Neve,Gelo,Nebbia"</formula1>
      <formula2>0</formula2>
    </dataValidation>
    <dataValidation allowBlank="true" errorStyle="stop" operator="between" showDropDown="false" showErrorMessage="false" showInputMessage="false" sqref="G6" type="list">
      <formula1>"No,Parziale,Giornata intera"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I8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3"/>
    <col collapsed="false" customWidth="true" hidden="false" outlineLevel="0" max="3" min="3" style="0" width="30"/>
    <col collapsed="false" customWidth="true" hidden="false" outlineLevel="0" max="4" min="4" style="0" width="26"/>
    <col collapsed="false" customWidth="true" hidden="false" outlineLevel="0" max="5" min="5" style="0" width="24"/>
    <col collapsed="false" customWidth="true" hidden="false" outlineLevel="0" max="8" min="6" style="0" width="13"/>
    <col collapsed="false" customWidth="true" hidden="false" outlineLevel="0" max="9" min="9" style="0" width="16"/>
  </cols>
  <sheetData>
    <row r="1" customFormat="false" ht="16.15" hidden="false" customHeight="false" outlineLevel="0" collapsed="false">
      <c r="B1" s="5" t="s">
        <v>82</v>
      </c>
    </row>
    <row r="2" customFormat="false" ht="15" hidden="false" customHeight="false" outlineLevel="0" collapsed="false">
      <c r="B2" s="4" t="s">
        <v>83</v>
      </c>
    </row>
    <row r="4" customFormat="false" ht="30" hidden="false" customHeight="true" outlineLevel="0" collapsed="false">
      <c r="B4" s="6" t="s">
        <v>43</v>
      </c>
      <c r="C4" s="6" t="s">
        <v>44</v>
      </c>
      <c r="D4" s="6" t="s">
        <v>56</v>
      </c>
      <c r="E4" s="6" t="s">
        <v>29</v>
      </c>
      <c r="F4" s="6" t="s">
        <v>84</v>
      </c>
      <c r="G4" s="6" t="s">
        <v>85</v>
      </c>
      <c r="H4" s="6" t="s">
        <v>86</v>
      </c>
      <c r="I4" s="6" t="s">
        <v>87</v>
      </c>
    </row>
    <row r="5" customFormat="false" ht="15" hidden="false" customHeight="false" outlineLevel="0" collapsed="false">
      <c r="B5" s="10" t="n">
        <v>46266</v>
      </c>
      <c r="C5" s="11" t="s">
        <v>45</v>
      </c>
      <c r="D5" s="11" t="s">
        <v>62</v>
      </c>
      <c r="E5" s="11" t="s">
        <v>34</v>
      </c>
      <c r="F5" s="8" t="n">
        <v>8</v>
      </c>
      <c r="G5" s="8" t="n">
        <v>1</v>
      </c>
      <c r="H5" s="8"/>
      <c r="I5" s="14" t="n">
        <f aca="false">IF($E5="","",IFERROR(INDEX(Tariffe!$C$5:$C$9,MATCH($E5,Tariffe!$B$5:$B$9,0)),0)*($F5+$G5*(1+Tariffe!$C$12)+$H5*(1+Tariffe!$C$13)))</f>
        <v>317.9</v>
      </c>
    </row>
    <row r="6" customFormat="false" ht="15" hidden="false" customHeight="false" outlineLevel="0" collapsed="false">
      <c r="B6" s="10" t="n">
        <v>46266</v>
      </c>
      <c r="C6" s="11" t="s">
        <v>45</v>
      </c>
      <c r="D6" s="11" t="s">
        <v>63</v>
      </c>
      <c r="E6" s="11" t="s">
        <v>33</v>
      </c>
      <c r="F6" s="8" t="n">
        <v>8</v>
      </c>
      <c r="G6" s="8" t="n">
        <v>1</v>
      </c>
      <c r="H6" s="8"/>
      <c r="I6" s="14" t="n">
        <f aca="false">IF($E6="","",IFERROR(INDEX(Tariffe!$C$5:$C$9,MATCH($E6,Tariffe!$B$5:$B$9,0)),0)*($F6+$G6*(1+Tariffe!$C$12)+$H6*(1+Tariffe!$C$13)))</f>
        <v>294.525</v>
      </c>
    </row>
    <row r="7" customFormat="false" ht="15" hidden="false" customHeight="false" outlineLevel="0" collapsed="false">
      <c r="B7" s="10" t="n">
        <v>46266</v>
      </c>
      <c r="C7" s="11" t="s">
        <v>45</v>
      </c>
      <c r="D7" s="11" t="s">
        <v>64</v>
      </c>
      <c r="E7" s="11" t="s">
        <v>32</v>
      </c>
      <c r="F7" s="8" t="n">
        <v>8</v>
      </c>
      <c r="G7" s="8"/>
      <c r="H7" s="8"/>
      <c r="I7" s="14" t="n">
        <f aca="false">IF($E7="","",IFERROR(INDEX(Tariffe!$C$5:$C$9,MATCH($E7,Tariffe!$B$5:$B$9,0)),0)*($F7+$G7*(1+Tariffe!$C$12)+$H7*(1+Tariffe!$C$13)))</f>
        <v>232</v>
      </c>
    </row>
    <row r="8" customFormat="false" ht="15" hidden="false" customHeight="false" outlineLevel="0" collapsed="false">
      <c r="B8" s="10" t="n">
        <v>46267</v>
      </c>
      <c r="C8" s="11" t="s">
        <v>45</v>
      </c>
      <c r="D8" s="11" t="s">
        <v>62</v>
      </c>
      <c r="E8" s="11" t="s">
        <v>34</v>
      </c>
      <c r="F8" s="8" t="n">
        <v>8</v>
      </c>
      <c r="G8" s="8"/>
      <c r="H8" s="8"/>
      <c r="I8" s="14" t="n">
        <f aca="false">IF($E8="","",IFERROR(INDEX(Tariffe!$C$5:$C$9,MATCH($E8,Tariffe!$B$5:$B$9,0)),0)*($F8+$G8*(1+Tariffe!$C$12)+$H8*(1+Tariffe!$C$13)))</f>
        <v>272</v>
      </c>
    </row>
    <row r="9" customFormat="false" ht="15" hidden="false" customHeight="false" outlineLevel="0" collapsed="false">
      <c r="B9" s="10" t="n">
        <v>46267</v>
      </c>
      <c r="C9" s="11" t="s">
        <v>88</v>
      </c>
      <c r="D9" s="11" t="s">
        <v>65</v>
      </c>
      <c r="E9" s="11" t="s">
        <v>35</v>
      </c>
      <c r="F9" s="8" t="n">
        <v>8</v>
      </c>
      <c r="G9" s="8"/>
      <c r="H9" s="8"/>
      <c r="I9" s="14" t="n">
        <f aca="false">IF($E9="","",IFERROR(INDEX(Tariffe!$C$5:$C$9,MATCH($E9,Tariffe!$B$5:$B$9,0)),0)*($F9+$G9*(1+Tariffe!$C$12)+$H9*(1+Tariffe!$C$13)))</f>
        <v>168</v>
      </c>
    </row>
    <row r="10" customFormat="false" ht="15" hidden="false" customHeight="false" outlineLevel="0" collapsed="false">
      <c r="B10" s="10"/>
      <c r="C10" s="11"/>
      <c r="D10" s="11"/>
      <c r="E10" s="11"/>
      <c r="F10" s="8"/>
      <c r="G10" s="8"/>
      <c r="H10" s="8"/>
      <c r="I10" s="14" t="str">
        <f aca="false">IF($E10="","",IFERROR(INDEX(Tariffe!$C$5:$C$9,MATCH($E10,Tariffe!$B$5:$B$9,0)),0)*($F10+$G10*(1+Tariffe!$C$12)+$H10*(1+Tariffe!$C$13)))</f>
        <v/>
      </c>
    </row>
    <row r="11" customFormat="false" ht="15" hidden="false" customHeight="false" outlineLevel="0" collapsed="false">
      <c r="B11" s="10"/>
      <c r="C11" s="11"/>
      <c r="D11" s="11"/>
      <c r="E11" s="11"/>
      <c r="F11" s="8"/>
      <c r="G11" s="8"/>
      <c r="H11" s="8"/>
      <c r="I11" s="14" t="str">
        <f aca="false">IF($E11="","",IFERROR(INDEX(Tariffe!$C$5:$C$9,MATCH($E11,Tariffe!$B$5:$B$9,0)),0)*($F11+$G11*(1+Tariffe!$C$12)+$H11*(1+Tariffe!$C$13)))</f>
        <v/>
      </c>
    </row>
    <row r="12" customFormat="false" ht="15" hidden="false" customHeight="false" outlineLevel="0" collapsed="false">
      <c r="B12" s="10"/>
      <c r="C12" s="11"/>
      <c r="D12" s="11"/>
      <c r="E12" s="11"/>
      <c r="F12" s="8"/>
      <c r="G12" s="8"/>
      <c r="H12" s="8"/>
      <c r="I12" s="14" t="str">
        <f aca="false">IF($E12="","",IFERROR(INDEX(Tariffe!$C$5:$C$9,MATCH($E12,Tariffe!$B$5:$B$9,0)),0)*($F12+$G12*(1+Tariffe!$C$12)+$H12*(1+Tariffe!$C$13)))</f>
        <v/>
      </c>
    </row>
    <row r="13" customFormat="false" ht="15" hidden="false" customHeight="false" outlineLevel="0" collapsed="false">
      <c r="B13" s="10"/>
      <c r="C13" s="11"/>
      <c r="D13" s="11"/>
      <c r="E13" s="11"/>
      <c r="F13" s="8"/>
      <c r="G13" s="8"/>
      <c r="H13" s="8"/>
      <c r="I13" s="14" t="str">
        <f aca="false">IF($E13="","",IFERROR(INDEX(Tariffe!$C$5:$C$9,MATCH($E13,Tariffe!$B$5:$B$9,0)),0)*($F13+$G13*(1+Tariffe!$C$12)+$H13*(1+Tariffe!$C$13)))</f>
        <v/>
      </c>
    </row>
    <row r="14" customFormat="false" ht="15" hidden="false" customHeight="false" outlineLevel="0" collapsed="false">
      <c r="B14" s="10"/>
      <c r="C14" s="11"/>
      <c r="D14" s="11"/>
      <c r="E14" s="11"/>
      <c r="F14" s="8"/>
      <c r="G14" s="8"/>
      <c r="H14" s="8"/>
      <c r="I14" s="14" t="str">
        <f aca="false">IF($E14="","",IFERROR(INDEX(Tariffe!$C$5:$C$9,MATCH($E14,Tariffe!$B$5:$B$9,0)),0)*($F14+$G14*(1+Tariffe!$C$12)+$H14*(1+Tariffe!$C$13)))</f>
        <v/>
      </c>
    </row>
    <row r="15" customFormat="false" ht="15" hidden="false" customHeight="false" outlineLevel="0" collapsed="false">
      <c r="B15" s="10"/>
      <c r="C15" s="11"/>
      <c r="D15" s="11"/>
      <c r="E15" s="11"/>
      <c r="F15" s="8"/>
      <c r="G15" s="8"/>
      <c r="H15" s="8"/>
      <c r="I15" s="14" t="str">
        <f aca="false">IF($E15="","",IFERROR(INDEX(Tariffe!$C$5:$C$9,MATCH($E15,Tariffe!$B$5:$B$9,0)),0)*($F15+$G15*(1+Tariffe!$C$12)+$H15*(1+Tariffe!$C$13)))</f>
        <v/>
      </c>
    </row>
    <row r="16" customFormat="false" ht="15" hidden="false" customHeight="false" outlineLevel="0" collapsed="false">
      <c r="B16" s="10"/>
      <c r="C16" s="11"/>
      <c r="D16" s="11"/>
      <c r="E16" s="11"/>
      <c r="F16" s="8"/>
      <c r="G16" s="8"/>
      <c r="H16" s="8"/>
      <c r="I16" s="14" t="str">
        <f aca="false">IF($E16="","",IFERROR(INDEX(Tariffe!$C$5:$C$9,MATCH($E16,Tariffe!$B$5:$B$9,0)),0)*($F16+$G16*(1+Tariffe!$C$12)+$H16*(1+Tariffe!$C$13)))</f>
        <v/>
      </c>
    </row>
    <row r="17" customFormat="false" ht="15" hidden="false" customHeight="false" outlineLevel="0" collapsed="false">
      <c r="B17" s="10"/>
      <c r="C17" s="11"/>
      <c r="D17" s="11"/>
      <c r="E17" s="11"/>
      <c r="F17" s="8"/>
      <c r="G17" s="8"/>
      <c r="H17" s="8"/>
      <c r="I17" s="14" t="str">
        <f aca="false">IF($E17="","",IFERROR(INDEX(Tariffe!$C$5:$C$9,MATCH($E17,Tariffe!$B$5:$B$9,0)),0)*($F17+$G17*(1+Tariffe!$C$12)+$H17*(1+Tariffe!$C$13)))</f>
        <v/>
      </c>
    </row>
    <row r="18" customFormat="false" ht="15" hidden="false" customHeight="false" outlineLevel="0" collapsed="false">
      <c r="B18" s="10"/>
      <c r="C18" s="11"/>
      <c r="D18" s="11"/>
      <c r="E18" s="11"/>
      <c r="F18" s="8"/>
      <c r="G18" s="8"/>
      <c r="H18" s="8"/>
      <c r="I18" s="14" t="str">
        <f aca="false">IF($E18="","",IFERROR(INDEX(Tariffe!$C$5:$C$9,MATCH($E18,Tariffe!$B$5:$B$9,0)),0)*($F18+$G18*(1+Tariffe!$C$12)+$H18*(1+Tariffe!$C$13)))</f>
        <v/>
      </c>
    </row>
    <row r="19" customFormat="false" ht="15" hidden="false" customHeight="false" outlineLevel="0" collapsed="false">
      <c r="B19" s="10"/>
      <c r="C19" s="11"/>
      <c r="D19" s="11"/>
      <c r="E19" s="11"/>
      <c r="F19" s="8"/>
      <c r="G19" s="8"/>
      <c r="H19" s="8"/>
      <c r="I19" s="14" t="str">
        <f aca="false">IF($E19="","",IFERROR(INDEX(Tariffe!$C$5:$C$9,MATCH($E19,Tariffe!$B$5:$B$9,0)),0)*($F19+$G19*(1+Tariffe!$C$12)+$H19*(1+Tariffe!$C$13)))</f>
        <v/>
      </c>
    </row>
    <row r="20" customFormat="false" ht="15" hidden="false" customHeight="false" outlineLevel="0" collapsed="false">
      <c r="B20" s="10"/>
      <c r="C20" s="11"/>
      <c r="D20" s="11"/>
      <c r="E20" s="11"/>
      <c r="F20" s="8"/>
      <c r="G20" s="8"/>
      <c r="H20" s="8"/>
      <c r="I20" s="14" t="str">
        <f aca="false">IF($E20="","",IFERROR(INDEX(Tariffe!$C$5:$C$9,MATCH($E20,Tariffe!$B$5:$B$9,0)),0)*($F20+$G20*(1+Tariffe!$C$12)+$H20*(1+Tariffe!$C$13)))</f>
        <v/>
      </c>
    </row>
    <row r="21" customFormat="false" ht="15" hidden="false" customHeight="false" outlineLevel="0" collapsed="false">
      <c r="B21" s="10"/>
      <c r="C21" s="11"/>
      <c r="D21" s="11"/>
      <c r="E21" s="11"/>
      <c r="F21" s="8"/>
      <c r="G21" s="8"/>
      <c r="H21" s="8"/>
      <c r="I21" s="14" t="str">
        <f aca="false">IF($E21="","",IFERROR(INDEX(Tariffe!$C$5:$C$9,MATCH($E21,Tariffe!$B$5:$B$9,0)),0)*($F21+$G21*(1+Tariffe!$C$12)+$H21*(1+Tariffe!$C$13)))</f>
        <v/>
      </c>
    </row>
    <row r="22" customFormat="false" ht="15" hidden="false" customHeight="false" outlineLevel="0" collapsed="false">
      <c r="B22" s="10"/>
      <c r="C22" s="11"/>
      <c r="D22" s="11"/>
      <c r="E22" s="11"/>
      <c r="F22" s="8"/>
      <c r="G22" s="8"/>
      <c r="H22" s="8"/>
      <c r="I22" s="14" t="str">
        <f aca="false">IF($E22="","",IFERROR(INDEX(Tariffe!$C$5:$C$9,MATCH($E22,Tariffe!$B$5:$B$9,0)),0)*($F22+$G22*(1+Tariffe!$C$12)+$H22*(1+Tariffe!$C$13)))</f>
        <v/>
      </c>
    </row>
    <row r="23" customFormat="false" ht="15" hidden="false" customHeight="false" outlineLevel="0" collapsed="false">
      <c r="B23" s="10"/>
      <c r="C23" s="11"/>
      <c r="D23" s="11"/>
      <c r="E23" s="11"/>
      <c r="F23" s="8"/>
      <c r="G23" s="8"/>
      <c r="H23" s="8"/>
      <c r="I23" s="14" t="str">
        <f aca="false">IF($E23="","",IFERROR(INDEX(Tariffe!$C$5:$C$9,MATCH($E23,Tariffe!$B$5:$B$9,0)),0)*($F23+$G23*(1+Tariffe!$C$12)+$H23*(1+Tariffe!$C$13)))</f>
        <v/>
      </c>
    </row>
    <row r="24" customFormat="false" ht="15" hidden="false" customHeight="false" outlineLevel="0" collapsed="false">
      <c r="B24" s="10"/>
      <c r="C24" s="11"/>
      <c r="D24" s="11"/>
      <c r="E24" s="11"/>
      <c r="F24" s="8"/>
      <c r="G24" s="8"/>
      <c r="H24" s="8"/>
      <c r="I24" s="14" t="str">
        <f aca="false">IF($E24="","",IFERROR(INDEX(Tariffe!$C$5:$C$9,MATCH($E24,Tariffe!$B$5:$B$9,0)),0)*($F24+$G24*(1+Tariffe!$C$12)+$H24*(1+Tariffe!$C$13)))</f>
        <v/>
      </c>
    </row>
    <row r="25" customFormat="false" ht="15" hidden="false" customHeight="false" outlineLevel="0" collapsed="false">
      <c r="B25" s="10"/>
      <c r="C25" s="11"/>
      <c r="D25" s="11"/>
      <c r="E25" s="11"/>
      <c r="F25" s="8"/>
      <c r="G25" s="8"/>
      <c r="H25" s="8"/>
      <c r="I25" s="14" t="str">
        <f aca="false">IF($E25="","",IFERROR(INDEX(Tariffe!$C$5:$C$9,MATCH($E25,Tariffe!$B$5:$B$9,0)),0)*($F25+$G25*(1+Tariffe!$C$12)+$H25*(1+Tariffe!$C$13)))</f>
        <v/>
      </c>
    </row>
    <row r="26" customFormat="false" ht="15" hidden="false" customHeight="false" outlineLevel="0" collapsed="false">
      <c r="B26" s="10"/>
      <c r="C26" s="11"/>
      <c r="D26" s="11"/>
      <c r="E26" s="11"/>
      <c r="F26" s="8"/>
      <c r="G26" s="8"/>
      <c r="H26" s="8"/>
      <c r="I26" s="14" t="str">
        <f aca="false">IF($E26="","",IFERROR(INDEX(Tariffe!$C$5:$C$9,MATCH($E26,Tariffe!$B$5:$B$9,0)),0)*($F26+$G26*(1+Tariffe!$C$12)+$H26*(1+Tariffe!$C$13)))</f>
        <v/>
      </c>
    </row>
    <row r="27" customFormat="false" ht="15" hidden="false" customHeight="false" outlineLevel="0" collapsed="false">
      <c r="B27" s="10"/>
      <c r="C27" s="11"/>
      <c r="D27" s="11"/>
      <c r="E27" s="11"/>
      <c r="F27" s="8"/>
      <c r="G27" s="8"/>
      <c r="H27" s="8"/>
      <c r="I27" s="14" t="str">
        <f aca="false">IF($E27="","",IFERROR(INDEX(Tariffe!$C$5:$C$9,MATCH($E27,Tariffe!$B$5:$B$9,0)),0)*($F27+$G27*(1+Tariffe!$C$12)+$H27*(1+Tariffe!$C$13)))</f>
        <v/>
      </c>
    </row>
    <row r="28" customFormat="false" ht="15" hidden="false" customHeight="false" outlineLevel="0" collapsed="false">
      <c r="B28" s="10"/>
      <c r="C28" s="11"/>
      <c r="D28" s="11"/>
      <c r="E28" s="11"/>
      <c r="F28" s="8"/>
      <c r="G28" s="8"/>
      <c r="H28" s="8"/>
      <c r="I28" s="14" t="str">
        <f aca="false">IF($E28="","",IFERROR(INDEX(Tariffe!$C$5:$C$9,MATCH($E28,Tariffe!$B$5:$B$9,0)),0)*($F28+$G28*(1+Tariffe!$C$12)+$H28*(1+Tariffe!$C$13)))</f>
        <v/>
      </c>
    </row>
    <row r="29" customFormat="false" ht="15" hidden="false" customHeight="false" outlineLevel="0" collapsed="false">
      <c r="B29" s="10"/>
      <c r="C29" s="11"/>
      <c r="D29" s="11"/>
      <c r="E29" s="11"/>
      <c r="F29" s="8"/>
      <c r="G29" s="8"/>
      <c r="H29" s="8"/>
      <c r="I29" s="14" t="str">
        <f aca="false">IF($E29="","",IFERROR(INDEX(Tariffe!$C$5:$C$9,MATCH($E29,Tariffe!$B$5:$B$9,0)),0)*($F29+$G29*(1+Tariffe!$C$12)+$H29*(1+Tariffe!$C$13)))</f>
        <v/>
      </c>
    </row>
    <row r="30" customFormat="false" ht="15" hidden="false" customHeight="false" outlineLevel="0" collapsed="false">
      <c r="B30" s="10"/>
      <c r="C30" s="11"/>
      <c r="D30" s="11"/>
      <c r="E30" s="11"/>
      <c r="F30" s="8"/>
      <c r="G30" s="8"/>
      <c r="H30" s="8"/>
      <c r="I30" s="14" t="str">
        <f aca="false">IF($E30="","",IFERROR(INDEX(Tariffe!$C$5:$C$9,MATCH($E30,Tariffe!$B$5:$B$9,0)),0)*($F30+$G30*(1+Tariffe!$C$12)+$H30*(1+Tariffe!$C$13)))</f>
        <v/>
      </c>
    </row>
    <row r="31" customFormat="false" ht="15" hidden="false" customHeight="false" outlineLevel="0" collapsed="false">
      <c r="B31" s="10"/>
      <c r="C31" s="11"/>
      <c r="D31" s="11"/>
      <c r="E31" s="11"/>
      <c r="F31" s="8"/>
      <c r="G31" s="8"/>
      <c r="H31" s="8"/>
      <c r="I31" s="14" t="str">
        <f aca="false">IF($E31="","",IFERROR(INDEX(Tariffe!$C$5:$C$9,MATCH($E31,Tariffe!$B$5:$B$9,0)),0)*($F31+$G31*(1+Tariffe!$C$12)+$H31*(1+Tariffe!$C$13)))</f>
        <v/>
      </c>
    </row>
    <row r="32" customFormat="false" ht="15" hidden="false" customHeight="false" outlineLevel="0" collapsed="false">
      <c r="B32" s="10"/>
      <c r="C32" s="11"/>
      <c r="D32" s="11"/>
      <c r="E32" s="11"/>
      <c r="F32" s="8"/>
      <c r="G32" s="8"/>
      <c r="H32" s="8"/>
      <c r="I32" s="14" t="str">
        <f aca="false">IF($E32="","",IFERROR(INDEX(Tariffe!$C$5:$C$9,MATCH($E32,Tariffe!$B$5:$B$9,0)),0)*($F32+$G32*(1+Tariffe!$C$12)+$H32*(1+Tariffe!$C$13)))</f>
        <v/>
      </c>
    </row>
    <row r="33" customFormat="false" ht="15" hidden="false" customHeight="false" outlineLevel="0" collapsed="false">
      <c r="B33" s="10"/>
      <c r="C33" s="11"/>
      <c r="D33" s="11"/>
      <c r="E33" s="11"/>
      <c r="F33" s="8"/>
      <c r="G33" s="8"/>
      <c r="H33" s="8"/>
      <c r="I33" s="14" t="str">
        <f aca="false">IF($E33="","",IFERROR(INDEX(Tariffe!$C$5:$C$9,MATCH($E33,Tariffe!$B$5:$B$9,0)),0)*($F33+$G33*(1+Tariffe!$C$12)+$H33*(1+Tariffe!$C$13)))</f>
        <v/>
      </c>
    </row>
    <row r="34" customFormat="false" ht="15" hidden="false" customHeight="false" outlineLevel="0" collapsed="false">
      <c r="B34" s="10"/>
      <c r="C34" s="11"/>
      <c r="D34" s="11"/>
      <c r="E34" s="11"/>
      <c r="F34" s="8"/>
      <c r="G34" s="8"/>
      <c r="H34" s="8"/>
      <c r="I34" s="14" t="str">
        <f aca="false">IF($E34="","",IFERROR(INDEX(Tariffe!$C$5:$C$9,MATCH($E34,Tariffe!$B$5:$B$9,0)),0)*($F34+$G34*(1+Tariffe!$C$12)+$H34*(1+Tariffe!$C$13)))</f>
        <v/>
      </c>
    </row>
    <row r="35" customFormat="false" ht="15" hidden="false" customHeight="false" outlineLevel="0" collapsed="false">
      <c r="B35" s="10"/>
      <c r="C35" s="11"/>
      <c r="D35" s="11"/>
      <c r="E35" s="11"/>
      <c r="F35" s="8"/>
      <c r="G35" s="8"/>
      <c r="H35" s="8"/>
      <c r="I35" s="14" t="str">
        <f aca="false">IF($E35="","",IFERROR(INDEX(Tariffe!$C$5:$C$9,MATCH($E35,Tariffe!$B$5:$B$9,0)),0)*($F35+$G35*(1+Tariffe!$C$12)+$H35*(1+Tariffe!$C$13)))</f>
        <v/>
      </c>
    </row>
    <row r="36" customFormat="false" ht="15" hidden="false" customHeight="false" outlineLevel="0" collapsed="false">
      <c r="B36" s="10"/>
      <c r="C36" s="11"/>
      <c r="D36" s="11"/>
      <c r="E36" s="11"/>
      <c r="F36" s="8"/>
      <c r="G36" s="8"/>
      <c r="H36" s="8"/>
      <c r="I36" s="14" t="str">
        <f aca="false">IF($E36="","",IFERROR(INDEX(Tariffe!$C$5:$C$9,MATCH($E36,Tariffe!$B$5:$B$9,0)),0)*($F36+$G36*(1+Tariffe!$C$12)+$H36*(1+Tariffe!$C$13)))</f>
        <v/>
      </c>
    </row>
    <row r="37" customFormat="false" ht="15" hidden="false" customHeight="false" outlineLevel="0" collapsed="false">
      <c r="B37" s="10"/>
      <c r="C37" s="11"/>
      <c r="D37" s="11"/>
      <c r="E37" s="11"/>
      <c r="F37" s="8"/>
      <c r="G37" s="8"/>
      <c r="H37" s="8"/>
      <c r="I37" s="14" t="str">
        <f aca="false">IF($E37="","",IFERROR(INDEX(Tariffe!$C$5:$C$9,MATCH($E37,Tariffe!$B$5:$B$9,0)),0)*($F37+$G37*(1+Tariffe!$C$12)+$H37*(1+Tariffe!$C$13)))</f>
        <v/>
      </c>
    </row>
    <row r="38" customFormat="false" ht="15" hidden="false" customHeight="false" outlineLevel="0" collapsed="false">
      <c r="B38" s="10"/>
      <c r="C38" s="11"/>
      <c r="D38" s="11"/>
      <c r="E38" s="11"/>
      <c r="F38" s="8"/>
      <c r="G38" s="8"/>
      <c r="H38" s="8"/>
      <c r="I38" s="14" t="str">
        <f aca="false">IF($E38="","",IFERROR(INDEX(Tariffe!$C$5:$C$9,MATCH($E38,Tariffe!$B$5:$B$9,0)),0)*($F38+$G38*(1+Tariffe!$C$12)+$H38*(1+Tariffe!$C$13)))</f>
        <v/>
      </c>
    </row>
    <row r="39" customFormat="false" ht="15" hidden="false" customHeight="false" outlineLevel="0" collapsed="false">
      <c r="B39" s="10"/>
      <c r="C39" s="11"/>
      <c r="D39" s="11"/>
      <c r="E39" s="11"/>
      <c r="F39" s="8"/>
      <c r="G39" s="8"/>
      <c r="H39" s="8"/>
      <c r="I39" s="14" t="str">
        <f aca="false">IF($E39="","",IFERROR(INDEX(Tariffe!$C$5:$C$9,MATCH($E39,Tariffe!$B$5:$B$9,0)),0)*($F39+$G39*(1+Tariffe!$C$12)+$H39*(1+Tariffe!$C$13)))</f>
        <v/>
      </c>
    </row>
    <row r="40" customFormat="false" ht="15" hidden="false" customHeight="false" outlineLevel="0" collapsed="false">
      <c r="B40" s="10"/>
      <c r="C40" s="11"/>
      <c r="D40" s="11"/>
      <c r="E40" s="11"/>
      <c r="F40" s="8"/>
      <c r="G40" s="8"/>
      <c r="H40" s="8"/>
      <c r="I40" s="14" t="str">
        <f aca="false">IF($E40="","",IFERROR(INDEX(Tariffe!$C$5:$C$9,MATCH($E40,Tariffe!$B$5:$B$9,0)),0)*($F40+$G40*(1+Tariffe!$C$12)+$H40*(1+Tariffe!$C$13)))</f>
        <v/>
      </c>
    </row>
    <row r="41" customFormat="false" ht="15" hidden="false" customHeight="false" outlineLevel="0" collapsed="false">
      <c r="B41" s="10"/>
      <c r="C41" s="11"/>
      <c r="D41" s="11"/>
      <c r="E41" s="11"/>
      <c r="F41" s="8"/>
      <c r="G41" s="8"/>
      <c r="H41" s="8"/>
      <c r="I41" s="14" t="str">
        <f aca="false">IF($E41="","",IFERROR(INDEX(Tariffe!$C$5:$C$9,MATCH($E41,Tariffe!$B$5:$B$9,0)),0)*($F41+$G41*(1+Tariffe!$C$12)+$H41*(1+Tariffe!$C$13)))</f>
        <v/>
      </c>
    </row>
    <row r="42" customFormat="false" ht="15" hidden="false" customHeight="false" outlineLevel="0" collapsed="false">
      <c r="B42" s="10"/>
      <c r="C42" s="11"/>
      <c r="D42" s="11"/>
      <c r="E42" s="11"/>
      <c r="F42" s="8"/>
      <c r="G42" s="8"/>
      <c r="H42" s="8"/>
      <c r="I42" s="14" t="str">
        <f aca="false">IF($E42="","",IFERROR(INDEX(Tariffe!$C$5:$C$9,MATCH($E42,Tariffe!$B$5:$B$9,0)),0)*($F42+$G42*(1+Tariffe!$C$12)+$H42*(1+Tariffe!$C$13)))</f>
        <v/>
      </c>
    </row>
    <row r="43" customFormat="false" ht="15" hidden="false" customHeight="false" outlineLevel="0" collapsed="false">
      <c r="B43" s="10"/>
      <c r="C43" s="11"/>
      <c r="D43" s="11"/>
      <c r="E43" s="11"/>
      <c r="F43" s="8"/>
      <c r="G43" s="8"/>
      <c r="H43" s="8"/>
      <c r="I43" s="14" t="str">
        <f aca="false">IF($E43="","",IFERROR(INDEX(Tariffe!$C$5:$C$9,MATCH($E43,Tariffe!$B$5:$B$9,0)),0)*($F43+$G43*(1+Tariffe!$C$12)+$H43*(1+Tariffe!$C$13)))</f>
        <v/>
      </c>
    </row>
    <row r="44" customFormat="false" ht="15" hidden="false" customHeight="false" outlineLevel="0" collapsed="false">
      <c r="B44" s="10"/>
      <c r="C44" s="11"/>
      <c r="D44" s="11"/>
      <c r="E44" s="11"/>
      <c r="F44" s="8"/>
      <c r="G44" s="8"/>
      <c r="H44" s="8"/>
      <c r="I44" s="14" t="str">
        <f aca="false">IF($E44="","",IFERROR(INDEX(Tariffe!$C$5:$C$9,MATCH($E44,Tariffe!$B$5:$B$9,0)),0)*($F44+$G44*(1+Tariffe!$C$12)+$H44*(1+Tariffe!$C$13)))</f>
        <v/>
      </c>
    </row>
    <row r="45" customFormat="false" ht="15" hidden="false" customHeight="false" outlineLevel="0" collapsed="false">
      <c r="B45" s="10"/>
      <c r="C45" s="11"/>
      <c r="D45" s="11"/>
      <c r="E45" s="11"/>
      <c r="F45" s="8"/>
      <c r="G45" s="8"/>
      <c r="H45" s="8"/>
      <c r="I45" s="14" t="str">
        <f aca="false">IF($E45="","",IFERROR(INDEX(Tariffe!$C$5:$C$9,MATCH($E45,Tariffe!$B$5:$B$9,0)),0)*($F45+$G45*(1+Tariffe!$C$12)+$H45*(1+Tariffe!$C$13)))</f>
        <v/>
      </c>
    </row>
    <row r="46" customFormat="false" ht="15" hidden="false" customHeight="false" outlineLevel="0" collapsed="false">
      <c r="B46" s="10"/>
      <c r="C46" s="11"/>
      <c r="D46" s="11"/>
      <c r="E46" s="11"/>
      <c r="F46" s="8"/>
      <c r="G46" s="8"/>
      <c r="H46" s="8"/>
      <c r="I46" s="14" t="str">
        <f aca="false">IF($E46="","",IFERROR(INDEX(Tariffe!$C$5:$C$9,MATCH($E46,Tariffe!$B$5:$B$9,0)),0)*($F46+$G46*(1+Tariffe!$C$12)+$H46*(1+Tariffe!$C$13)))</f>
        <v/>
      </c>
    </row>
    <row r="47" customFormat="false" ht="15" hidden="false" customHeight="false" outlineLevel="0" collapsed="false">
      <c r="B47" s="10"/>
      <c r="C47" s="11"/>
      <c r="D47" s="11"/>
      <c r="E47" s="11"/>
      <c r="F47" s="8"/>
      <c r="G47" s="8"/>
      <c r="H47" s="8"/>
      <c r="I47" s="14" t="str">
        <f aca="false">IF($E47="","",IFERROR(INDEX(Tariffe!$C$5:$C$9,MATCH($E47,Tariffe!$B$5:$B$9,0)),0)*($F47+$G47*(1+Tariffe!$C$12)+$H47*(1+Tariffe!$C$13)))</f>
        <v/>
      </c>
    </row>
    <row r="48" customFormat="false" ht="15" hidden="false" customHeight="false" outlineLevel="0" collapsed="false">
      <c r="B48" s="10"/>
      <c r="C48" s="11"/>
      <c r="D48" s="11"/>
      <c r="E48" s="11"/>
      <c r="F48" s="8"/>
      <c r="G48" s="8"/>
      <c r="H48" s="8"/>
      <c r="I48" s="14" t="str">
        <f aca="false">IF($E48="","",IFERROR(INDEX(Tariffe!$C$5:$C$9,MATCH($E48,Tariffe!$B$5:$B$9,0)),0)*($F48+$G48*(1+Tariffe!$C$12)+$H48*(1+Tariffe!$C$13)))</f>
        <v/>
      </c>
    </row>
    <row r="49" customFormat="false" ht="15" hidden="false" customHeight="false" outlineLevel="0" collapsed="false">
      <c r="B49" s="10"/>
      <c r="C49" s="11"/>
      <c r="D49" s="11"/>
      <c r="E49" s="11"/>
      <c r="F49" s="8"/>
      <c r="G49" s="8"/>
      <c r="H49" s="8"/>
      <c r="I49" s="14" t="str">
        <f aca="false">IF($E49="","",IFERROR(INDEX(Tariffe!$C$5:$C$9,MATCH($E49,Tariffe!$B$5:$B$9,0)),0)*($F49+$G49*(1+Tariffe!$C$12)+$H49*(1+Tariffe!$C$13)))</f>
        <v/>
      </c>
    </row>
    <row r="50" customFormat="false" ht="15" hidden="false" customHeight="false" outlineLevel="0" collapsed="false">
      <c r="B50" s="10"/>
      <c r="C50" s="11"/>
      <c r="D50" s="11"/>
      <c r="E50" s="11"/>
      <c r="F50" s="8"/>
      <c r="G50" s="8"/>
      <c r="H50" s="8"/>
      <c r="I50" s="14" t="str">
        <f aca="false">IF($E50="","",IFERROR(INDEX(Tariffe!$C$5:$C$9,MATCH($E50,Tariffe!$B$5:$B$9,0)),0)*($F50+$G50*(1+Tariffe!$C$12)+$H50*(1+Tariffe!$C$13)))</f>
        <v/>
      </c>
    </row>
    <row r="51" customFormat="false" ht="15" hidden="false" customHeight="false" outlineLevel="0" collapsed="false">
      <c r="B51" s="10"/>
      <c r="C51" s="11"/>
      <c r="D51" s="11"/>
      <c r="E51" s="11"/>
      <c r="F51" s="8"/>
      <c r="G51" s="8"/>
      <c r="H51" s="8"/>
      <c r="I51" s="14" t="str">
        <f aca="false">IF($E51="","",IFERROR(INDEX(Tariffe!$C$5:$C$9,MATCH($E51,Tariffe!$B$5:$B$9,0)),0)*($F51+$G51*(1+Tariffe!$C$12)+$H51*(1+Tariffe!$C$13)))</f>
        <v/>
      </c>
    </row>
    <row r="52" customFormat="false" ht="15" hidden="false" customHeight="false" outlineLevel="0" collapsed="false">
      <c r="B52" s="10"/>
      <c r="C52" s="11"/>
      <c r="D52" s="11"/>
      <c r="E52" s="11"/>
      <c r="F52" s="8"/>
      <c r="G52" s="8"/>
      <c r="H52" s="8"/>
      <c r="I52" s="14" t="str">
        <f aca="false">IF($E52="","",IFERROR(INDEX(Tariffe!$C$5:$C$9,MATCH($E52,Tariffe!$B$5:$B$9,0)),0)*($F52+$G52*(1+Tariffe!$C$12)+$H52*(1+Tariffe!$C$13)))</f>
        <v/>
      </c>
    </row>
    <row r="53" customFormat="false" ht="15" hidden="false" customHeight="false" outlineLevel="0" collapsed="false">
      <c r="B53" s="10"/>
      <c r="C53" s="11"/>
      <c r="D53" s="11"/>
      <c r="E53" s="11"/>
      <c r="F53" s="8"/>
      <c r="G53" s="8"/>
      <c r="H53" s="8"/>
      <c r="I53" s="14" t="str">
        <f aca="false">IF($E53="","",IFERROR(INDEX(Tariffe!$C$5:$C$9,MATCH($E53,Tariffe!$B$5:$B$9,0)),0)*($F53+$G53*(1+Tariffe!$C$12)+$H53*(1+Tariffe!$C$13)))</f>
        <v/>
      </c>
    </row>
    <row r="54" customFormat="false" ht="15" hidden="false" customHeight="false" outlineLevel="0" collapsed="false">
      <c r="B54" s="10"/>
      <c r="C54" s="11"/>
      <c r="D54" s="11"/>
      <c r="E54" s="11"/>
      <c r="F54" s="8"/>
      <c r="G54" s="8"/>
      <c r="H54" s="8"/>
      <c r="I54" s="14" t="str">
        <f aca="false">IF($E54="","",IFERROR(INDEX(Tariffe!$C$5:$C$9,MATCH($E54,Tariffe!$B$5:$B$9,0)),0)*($F54+$G54*(1+Tariffe!$C$12)+$H54*(1+Tariffe!$C$13)))</f>
        <v/>
      </c>
    </row>
    <row r="55" customFormat="false" ht="15" hidden="false" customHeight="false" outlineLevel="0" collapsed="false">
      <c r="B55" s="10"/>
      <c r="C55" s="11"/>
      <c r="D55" s="11"/>
      <c r="E55" s="11"/>
      <c r="F55" s="8"/>
      <c r="G55" s="8"/>
      <c r="H55" s="8"/>
      <c r="I55" s="14" t="str">
        <f aca="false">IF($E55="","",IFERROR(INDEX(Tariffe!$C$5:$C$9,MATCH($E55,Tariffe!$B$5:$B$9,0)),0)*($F55+$G55*(1+Tariffe!$C$12)+$H55*(1+Tariffe!$C$13)))</f>
        <v/>
      </c>
    </row>
    <row r="56" customFormat="false" ht="15" hidden="false" customHeight="false" outlineLevel="0" collapsed="false">
      <c r="B56" s="10"/>
      <c r="C56" s="11"/>
      <c r="D56" s="11"/>
      <c r="E56" s="11"/>
      <c r="F56" s="8"/>
      <c r="G56" s="8"/>
      <c r="H56" s="8"/>
      <c r="I56" s="14" t="str">
        <f aca="false">IF($E56="","",IFERROR(INDEX(Tariffe!$C$5:$C$9,MATCH($E56,Tariffe!$B$5:$B$9,0)),0)*($F56+$G56*(1+Tariffe!$C$12)+$H56*(1+Tariffe!$C$13)))</f>
        <v/>
      </c>
    </row>
    <row r="57" customFormat="false" ht="15" hidden="false" customHeight="false" outlineLevel="0" collapsed="false">
      <c r="B57" s="10"/>
      <c r="C57" s="11"/>
      <c r="D57" s="11"/>
      <c r="E57" s="11"/>
      <c r="F57" s="8"/>
      <c r="G57" s="8"/>
      <c r="H57" s="8"/>
      <c r="I57" s="14" t="str">
        <f aca="false">IF($E57="","",IFERROR(INDEX(Tariffe!$C$5:$C$9,MATCH($E57,Tariffe!$B$5:$B$9,0)),0)*($F57+$G57*(1+Tariffe!$C$12)+$H57*(1+Tariffe!$C$13)))</f>
        <v/>
      </c>
    </row>
    <row r="58" customFormat="false" ht="15" hidden="false" customHeight="false" outlineLevel="0" collapsed="false">
      <c r="B58" s="10"/>
      <c r="C58" s="11"/>
      <c r="D58" s="11"/>
      <c r="E58" s="11"/>
      <c r="F58" s="8"/>
      <c r="G58" s="8"/>
      <c r="H58" s="8"/>
      <c r="I58" s="14" t="str">
        <f aca="false">IF($E58="","",IFERROR(INDEX(Tariffe!$C$5:$C$9,MATCH($E58,Tariffe!$B$5:$B$9,0)),0)*($F58+$G58*(1+Tariffe!$C$12)+$H58*(1+Tariffe!$C$13)))</f>
        <v/>
      </c>
    </row>
    <row r="59" customFormat="false" ht="15" hidden="false" customHeight="false" outlineLevel="0" collapsed="false">
      <c r="B59" s="10"/>
      <c r="C59" s="11"/>
      <c r="D59" s="11"/>
      <c r="E59" s="11"/>
      <c r="F59" s="8"/>
      <c r="G59" s="8"/>
      <c r="H59" s="8"/>
      <c r="I59" s="14" t="str">
        <f aca="false">IF($E59="","",IFERROR(INDEX(Tariffe!$C$5:$C$9,MATCH($E59,Tariffe!$B$5:$B$9,0)),0)*($F59+$G59*(1+Tariffe!$C$12)+$H59*(1+Tariffe!$C$13)))</f>
        <v/>
      </c>
    </row>
    <row r="60" customFormat="false" ht="15" hidden="false" customHeight="false" outlineLevel="0" collapsed="false">
      <c r="B60" s="10"/>
      <c r="C60" s="11"/>
      <c r="D60" s="11"/>
      <c r="E60" s="11"/>
      <c r="F60" s="8"/>
      <c r="G60" s="8"/>
      <c r="H60" s="8"/>
      <c r="I60" s="14" t="str">
        <f aca="false">IF($E60="","",IFERROR(INDEX(Tariffe!$C$5:$C$9,MATCH($E60,Tariffe!$B$5:$B$9,0)),0)*($F60+$G60*(1+Tariffe!$C$12)+$H60*(1+Tariffe!$C$13)))</f>
        <v/>
      </c>
    </row>
    <row r="61" customFormat="false" ht="15" hidden="false" customHeight="false" outlineLevel="0" collapsed="false">
      <c r="B61" s="10"/>
      <c r="C61" s="11"/>
      <c r="D61" s="11"/>
      <c r="E61" s="11"/>
      <c r="F61" s="8"/>
      <c r="G61" s="8"/>
      <c r="H61" s="8"/>
      <c r="I61" s="14" t="str">
        <f aca="false">IF($E61="","",IFERROR(INDEX(Tariffe!$C$5:$C$9,MATCH($E61,Tariffe!$B$5:$B$9,0)),0)*($F61+$G61*(1+Tariffe!$C$12)+$H61*(1+Tariffe!$C$13)))</f>
        <v/>
      </c>
    </row>
    <row r="62" customFormat="false" ht="15" hidden="false" customHeight="false" outlineLevel="0" collapsed="false">
      <c r="B62" s="10"/>
      <c r="C62" s="11"/>
      <c r="D62" s="11"/>
      <c r="E62" s="11"/>
      <c r="F62" s="8"/>
      <c r="G62" s="8"/>
      <c r="H62" s="8"/>
      <c r="I62" s="14" t="str">
        <f aca="false">IF($E62="","",IFERROR(INDEX(Tariffe!$C$5:$C$9,MATCH($E62,Tariffe!$B$5:$B$9,0)),0)*($F62+$G62*(1+Tariffe!$C$12)+$H62*(1+Tariffe!$C$13)))</f>
        <v/>
      </c>
    </row>
    <row r="63" customFormat="false" ht="15" hidden="false" customHeight="false" outlineLevel="0" collapsed="false">
      <c r="B63" s="10"/>
      <c r="C63" s="11"/>
      <c r="D63" s="11"/>
      <c r="E63" s="11"/>
      <c r="F63" s="8"/>
      <c r="G63" s="8"/>
      <c r="H63" s="8"/>
      <c r="I63" s="14" t="str">
        <f aca="false">IF($E63="","",IFERROR(INDEX(Tariffe!$C$5:$C$9,MATCH($E63,Tariffe!$B$5:$B$9,0)),0)*($F63+$G63*(1+Tariffe!$C$12)+$H63*(1+Tariffe!$C$13)))</f>
        <v/>
      </c>
    </row>
    <row r="64" customFormat="false" ht="15" hidden="false" customHeight="false" outlineLevel="0" collapsed="false">
      <c r="B64" s="10"/>
      <c r="C64" s="11"/>
      <c r="D64" s="11"/>
      <c r="E64" s="11"/>
      <c r="F64" s="8"/>
      <c r="G64" s="8"/>
      <c r="H64" s="8"/>
      <c r="I64" s="14" t="str">
        <f aca="false">IF($E64="","",IFERROR(INDEX(Tariffe!$C$5:$C$9,MATCH($E64,Tariffe!$B$5:$B$9,0)),0)*($F64+$G64*(1+Tariffe!$C$12)+$H64*(1+Tariffe!$C$13)))</f>
        <v/>
      </c>
    </row>
    <row r="65" customFormat="false" ht="15" hidden="false" customHeight="false" outlineLevel="0" collapsed="false">
      <c r="B65" s="10"/>
      <c r="C65" s="11"/>
      <c r="D65" s="11"/>
      <c r="E65" s="11"/>
      <c r="F65" s="8"/>
      <c r="G65" s="8"/>
      <c r="H65" s="8"/>
      <c r="I65" s="14" t="str">
        <f aca="false">IF($E65="","",IFERROR(INDEX(Tariffe!$C$5:$C$9,MATCH($E65,Tariffe!$B$5:$B$9,0)),0)*($F65+$G65*(1+Tariffe!$C$12)+$H65*(1+Tariffe!$C$13)))</f>
        <v/>
      </c>
    </row>
    <row r="66" customFormat="false" ht="15" hidden="false" customHeight="false" outlineLevel="0" collapsed="false">
      <c r="B66" s="10"/>
      <c r="C66" s="11"/>
      <c r="D66" s="11"/>
      <c r="E66" s="11"/>
      <c r="F66" s="8"/>
      <c r="G66" s="8"/>
      <c r="H66" s="8"/>
      <c r="I66" s="14" t="str">
        <f aca="false">IF($E66="","",IFERROR(INDEX(Tariffe!$C$5:$C$9,MATCH($E66,Tariffe!$B$5:$B$9,0)),0)*($F66+$G66*(1+Tariffe!$C$12)+$H66*(1+Tariffe!$C$13)))</f>
        <v/>
      </c>
    </row>
    <row r="67" customFormat="false" ht="15" hidden="false" customHeight="false" outlineLevel="0" collapsed="false">
      <c r="B67" s="10"/>
      <c r="C67" s="11"/>
      <c r="D67" s="11"/>
      <c r="E67" s="11"/>
      <c r="F67" s="8"/>
      <c r="G67" s="8"/>
      <c r="H67" s="8"/>
      <c r="I67" s="14" t="str">
        <f aca="false">IF($E67="","",IFERROR(INDEX(Tariffe!$C$5:$C$9,MATCH($E67,Tariffe!$B$5:$B$9,0)),0)*($F67+$G67*(1+Tariffe!$C$12)+$H67*(1+Tariffe!$C$13)))</f>
        <v/>
      </c>
    </row>
    <row r="68" customFormat="false" ht="15" hidden="false" customHeight="false" outlineLevel="0" collapsed="false">
      <c r="B68" s="10"/>
      <c r="C68" s="11"/>
      <c r="D68" s="11"/>
      <c r="E68" s="11"/>
      <c r="F68" s="8"/>
      <c r="G68" s="8"/>
      <c r="H68" s="8"/>
      <c r="I68" s="14" t="str">
        <f aca="false">IF($E68="","",IFERROR(INDEX(Tariffe!$C$5:$C$9,MATCH($E68,Tariffe!$B$5:$B$9,0)),0)*($F68+$G68*(1+Tariffe!$C$12)+$H68*(1+Tariffe!$C$13)))</f>
        <v/>
      </c>
    </row>
    <row r="69" customFormat="false" ht="15" hidden="false" customHeight="false" outlineLevel="0" collapsed="false">
      <c r="B69" s="10"/>
      <c r="C69" s="11"/>
      <c r="D69" s="11"/>
      <c r="E69" s="11"/>
      <c r="F69" s="8"/>
      <c r="G69" s="8"/>
      <c r="H69" s="8"/>
      <c r="I69" s="14" t="str">
        <f aca="false">IF($E69="","",IFERROR(INDEX(Tariffe!$C$5:$C$9,MATCH($E69,Tariffe!$B$5:$B$9,0)),0)*($F69+$G69*(1+Tariffe!$C$12)+$H69*(1+Tariffe!$C$13)))</f>
        <v/>
      </c>
    </row>
    <row r="70" customFormat="false" ht="15" hidden="false" customHeight="false" outlineLevel="0" collapsed="false">
      <c r="B70" s="10"/>
      <c r="C70" s="11"/>
      <c r="D70" s="11"/>
      <c r="E70" s="11"/>
      <c r="F70" s="8"/>
      <c r="G70" s="8"/>
      <c r="H70" s="8"/>
      <c r="I70" s="14" t="str">
        <f aca="false">IF($E70="","",IFERROR(INDEX(Tariffe!$C$5:$C$9,MATCH($E70,Tariffe!$B$5:$B$9,0)),0)*($F70+$G70*(1+Tariffe!$C$12)+$H70*(1+Tariffe!$C$13)))</f>
        <v/>
      </c>
    </row>
    <row r="71" customFormat="false" ht="15" hidden="false" customHeight="false" outlineLevel="0" collapsed="false">
      <c r="B71" s="10"/>
      <c r="C71" s="11"/>
      <c r="D71" s="11"/>
      <c r="E71" s="11"/>
      <c r="F71" s="8"/>
      <c r="G71" s="8"/>
      <c r="H71" s="8"/>
      <c r="I71" s="14" t="str">
        <f aca="false">IF($E71="","",IFERROR(INDEX(Tariffe!$C$5:$C$9,MATCH($E71,Tariffe!$B$5:$B$9,0)),0)*($F71+$G71*(1+Tariffe!$C$12)+$H71*(1+Tariffe!$C$13)))</f>
        <v/>
      </c>
    </row>
    <row r="72" customFormat="false" ht="15" hidden="false" customHeight="false" outlineLevel="0" collapsed="false">
      <c r="B72" s="10"/>
      <c r="C72" s="11"/>
      <c r="D72" s="11"/>
      <c r="E72" s="11"/>
      <c r="F72" s="8"/>
      <c r="G72" s="8"/>
      <c r="H72" s="8"/>
      <c r="I72" s="14" t="str">
        <f aca="false">IF($E72="","",IFERROR(INDEX(Tariffe!$C$5:$C$9,MATCH($E72,Tariffe!$B$5:$B$9,0)),0)*($F72+$G72*(1+Tariffe!$C$12)+$H72*(1+Tariffe!$C$13)))</f>
        <v/>
      </c>
    </row>
    <row r="73" customFormat="false" ht="15" hidden="false" customHeight="false" outlineLevel="0" collapsed="false">
      <c r="B73" s="10"/>
      <c r="C73" s="11"/>
      <c r="D73" s="11"/>
      <c r="E73" s="11"/>
      <c r="F73" s="8"/>
      <c r="G73" s="8"/>
      <c r="H73" s="8"/>
      <c r="I73" s="14" t="str">
        <f aca="false">IF($E73="","",IFERROR(INDEX(Tariffe!$C$5:$C$9,MATCH($E73,Tariffe!$B$5:$B$9,0)),0)*($F73+$G73*(1+Tariffe!$C$12)+$H73*(1+Tariffe!$C$13)))</f>
        <v/>
      </c>
    </row>
    <row r="74" customFormat="false" ht="15" hidden="false" customHeight="false" outlineLevel="0" collapsed="false">
      <c r="B74" s="10"/>
      <c r="C74" s="11"/>
      <c r="D74" s="11"/>
      <c r="E74" s="11"/>
      <c r="F74" s="8"/>
      <c r="G74" s="8"/>
      <c r="H74" s="8"/>
      <c r="I74" s="14" t="str">
        <f aca="false">IF($E74="","",IFERROR(INDEX(Tariffe!$C$5:$C$9,MATCH($E74,Tariffe!$B$5:$B$9,0)),0)*($F74+$G74*(1+Tariffe!$C$12)+$H74*(1+Tariffe!$C$13)))</f>
        <v/>
      </c>
    </row>
    <row r="75" customFormat="false" ht="15" hidden="false" customHeight="false" outlineLevel="0" collapsed="false">
      <c r="B75" s="10"/>
      <c r="C75" s="11"/>
      <c r="D75" s="11"/>
      <c r="E75" s="11"/>
      <c r="F75" s="8"/>
      <c r="G75" s="8"/>
      <c r="H75" s="8"/>
      <c r="I75" s="14" t="str">
        <f aca="false">IF($E75="","",IFERROR(INDEX(Tariffe!$C$5:$C$9,MATCH($E75,Tariffe!$B$5:$B$9,0)),0)*($F75+$G75*(1+Tariffe!$C$12)+$H75*(1+Tariffe!$C$13)))</f>
        <v/>
      </c>
    </row>
    <row r="76" customFormat="false" ht="15" hidden="false" customHeight="false" outlineLevel="0" collapsed="false">
      <c r="B76" s="10"/>
      <c r="C76" s="11"/>
      <c r="D76" s="11"/>
      <c r="E76" s="11"/>
      <c r="F76" s="8"/>
      <c r="G76" s="8"/>
      <c r="H76" s="8"/>
      <c r="I76" s="14" t="str">
        <f aca="false">IF($E76="","",IFERROR(INDEX(Tariffe!$C$5:$C$9,MATCH($E76,Tariffe!$B$5:$B$9,0)),0)*($F76+$G76*(1+Tariffe!$C$12)+$H76*(1+Tariffe!$C$13)))</f>
        <v/>
      </c>
    </row>
    <row r="77" customFormat="false" ht="15" hidden="false" customHeight="false" outlineLevel="0" collapsed="false">
      <c r="B77" s="10"/>
      <c r="C77" s="11"/>
      <c r="D77" s="11"/>
      <c r="E77" s="11"/>
      <c r="F77" s="8"/>
      <c r="G77" s="8"/>
      <c r="H77" s="8"/>
      <c r="I77" s="14" t="str">
        <f aca="false">IF($E77="","",IFERROR(INDEX(Tariffe!$C$5:$C$9,MATCH($E77,Tariffe!$B$5:$B$9,0)),0)*($F77+$G77*(1+Tariffe!$C$12)+$H77*(1+Tariffe!$C$13)))</f>
        <v/>
      </c>
    </row>
    <row r="78" customFormat="false" ht="15" hidden="false" customHeight="false" outlineLevel="0" collapsed="false">
      <c r="B78" s="10"/>
      <c r="C78" s="11"/>
      <c r="D78" s="11"/>
      <c r="E78" s="11"/>
      <c r="F78" s="8"/>
      <c r="G78" s="8"/>
      <c r="H78" s="8"/>
      <c r="I78" s="14" t="str">
        <f aca="false">IF($E78="","",IFERROR(INDEX(Tariffe!$C$5:$C$9,MATCH($E78,Tariffe!$B$5:$B$9,0)),0)*($F78+$G78*(1+Tariffe!$C$12)+$H78*(1+Tariffe!$C$13)))</f>
        <v/>
      </c>
    </row>
    <row r="79" customFormat="false" ht="15" hidden="false" customHeight="false" outlineLevel="0" collapsed="false">
      <c r="B79" s="10"/>
      <c r="C79" s="11"/>
      <c r="D79" s="11"/>
      <c r="E79" s="11"/>
      <c r="F79" s="8"/>
      <c r="G79" s="8"/>
      <c r="H79" s="8"/>
      <c r="I79" s="14" t="str">
        <f aca="false">IF($E79="","",IFERROR(INDEX(Tariffe!$C$5:$C$9,MATCH($E79,Tariffe!$B$5:$B$9,0)),0)*($F79+$G79*(1+Tariffe!$C$12)+$H79*(1+Tariffe!$C$13)))</f>
        <v/>
      </c>
    </row>
    <row r="80" customFormat="false" ht="15" hidden="false" customHeight="false" outlineLevel="0" collapsed="false">
      <c r="B80" s="10"/>
      <c r="C80" s="11"/>
      <c r="D80" s="11"/>
      <c r="E80" s="11"/>
      <c r="F80" s="8"/>
      <c r="G80" s="8"/>
      <c r="H80" s="8"/>
      <c r="I80" s="14" t="str">
        <f aca="false">IF($E80="","",IFERROR(INDEX(Tariffe!$C$5:$C$9,MATCH($E80,Tariffe!$B$5:$B$9,0)),0)*($F80+$G80*(1+Tariffe!$C$12)+$H80*(1+Tariffe!$C$13)))</f>
        <v/>
      </c>
    </row>
    <row r="81" customFormat="false" ht="15" hidden="false" customHeight="false" outlineLevel="0" collapsed="false">
      <c r="B81" s="10"/>
      <c r="C81" s="11"/>
      <c r="D81" s="11"/>
      <c r="E81" s="11"/>
      <c r="F81" s="8"/>
      <c r="G81" s="8"/>
      <c r="H81" s="8"/>
      <c r="I81" s="14" t="str">
        <f aca="false">IF($E81="","",IFERROR(INDEX(Tariffe!$C$5:$C$9,MATCH($E81,Tariffe!$B$5:$B$9,0)),0)*($F81+$G81*(1+Tariffe!$C$12)+$H81*(1+Tariffe!$C$13)))</f>
        <v/>
      </c>
    </row>
    <row r="82" customFormat="false" ht="15" hidden="false" customHeight="false" outlineLevel="0" collapsed="false">
      <c r="B82" s="10"/>
      <c r="C82" s="11"/>
      <c r="D82" s="11"/>
      <c r="E82" s="11"/>
      <c r="F82" s="8"/>
      <c r="G82" s="8"/>
      <c r="H82" s="8"/>
      <c r="I82" s="14" t="str">
        <f aca="false">IF($E82="","",IFERROR(INDEX(Tariffe!$C$5:$C$9,MATCH($E82,Tariffe!$B$5:$B$9,0)),0)*($F82+$G82*(1+Tariffe!$C$12)+$H82*(1+Tariffe!$C$13)))</f>
        <v/>
      </c>
    </row>
    <row r="83" customFormat="false" ht="15" hidden="false" customHeight="false" outlineLevel="0" collapsed="false">
      <c r="B83" s="10"/>
      <c r="C83" s="11"/>
      <c r="D83" s="11"/>
      <c r="E83" s="11"/>
      <c r="F83" s="8"/>
      <c r="G83" s="8"/>
      <c r="H83" s="8"/>
      <c r="I83" s="14" t="str">
        <f aca="false">IF($E83="","",IFERROR(INDEX(Tariffe!$C$5:$C$9,MATCH($E83,Tariffe!$B$5:$B$9,0)),0)*($F83+$G83*(1+Tariffe!$C$12)+$H83*(1+Tariffe!$C$13)))</f>
        <v/>
      </c>
    </row>
    <row r="84" customFormat="false" ht="15" hidden="false" customHeight="false" outlineLevel="0" collapsed="false">
      <c r="B84" s="10"/>
      <c r="C84" s="11"/>
      <c r="D84" s="11"/>
      <c r="E84" s="11"/>
      <c r="F84" s="8"/>
      <c r="G84" s="8"/>
      <c r="H84" s="8"/>
      <c r="I84" s="14" t="str">
        <f aca="false">IF($E84="","",IFERROR(INDEX(Tariffe!$C$5:$C$9,MATCH($E84,Tariffe!$B$5:$B$9,0)),0)*($F84+$G84*(1+Tariffe!$C$12)+$H84*(1+Tariffe!$C$13)))</f>
        <v/>
      </c>
    </row>
    <row r="86" customFormat="false" ht="15" hidden="false" customHeight="false" outlineLevel="0" collapsed="false">
      <c r="B86" s="4" t="s">
        <v>89</v>
      </c>
    </row>
  </sheetData>
  <dataValidations count="1">
    <dataValidation allowBlank="true" errorStyle="stop" operator="between" showDropDown="false" showErrorMessage="false" showInputMessage="false" sqref="E5:E84" type="list">
      <formula1>Tariffe!$B$5:$B$9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20"/>
  </cols>
  <sheetData>
    <row r="1" customFormat="false" ht="16.15" hidden="false" customHeight="false" outlineLevel="0" collapsed="false">
      <c r="B1" s="5" t="s">
        <v>90</v>
      </c>
    </row>
    <row r="2" customFormat="false" ht="15" hidden="false" customHeight="false" outlineLevel="0" collapsed="false">
      <c r="B2" s="4" t="s">
        <v>91</v>
      </c>
    </row>
    <row r="4" customFormat="false" ht="15" hidden="false" customHeight="false" outlineLevel="0" collapsed="false">
      <c r="B4" s="3" t="s">
        <v>92</v>
      </c>
      <c r="C4" s="11" t="s">
        <v>45</v>
      </c>
    </row>
    <row r="6" customFormat="false" ht="15" hidden="false" customHeight="false" outlineLevel="0" collapsed="false">
      <c r="B6" s="2" t="s">
        <v>57</v>
      </c>
      <c r="C6" s="14" t="n">
        <f aca="false">SUMIFS('Registro ore'!$F$5:$F$84,'Registro ore'!$C$5:$C$84,$C$4)</f>
        <v>32</v>
      </c>
    </row>
    <row r="7" customFormat="false" ht="15" hidden="false" customHeight="false" outlineLevel="0" collapsed="false">
      <c r="B7" s="2" t="s">
        <v>58</v>
      </c>
      <c r="C7" s="14" t="n">
        <f aca="false">SUMIFS('Registro ore'!$G$5:$G$84,'Registro ore'!$C$5:$C$84,$C$4)</f>
        <v>2</v>
      </c>
    </row>
    <row r="8" customFormat="false" ht="15" hidden="false" customHeight="false" outlineLevel="0" collapsed="false">
      <c r="B8" s="2" t="s">
        <v>59</v>
      </c>
      <c r="C8" s="14" t="n">
        <f aca="false">SUMIFS('Registro ore'!$H$5:$H$84,'Registro ore'!$C$5:$C$84,$C$4)</f>
        <v>0</v>
      </c>
    </row>
    <row r="9" customFormat="false" ht="15" hidden="false" customHeight="false" outlineLevel="0" collapsed="false">
      <c r="B9" s="3" t="s">
        <v>93</v>
      </c>
      <c r="C9" s="14" t="n">
        <f aca="false">C6+C7+C8</f>
        <v>34</v>
      </c>
    </row>
    <row r="11" customFormat="false" ht="15" hidden="false" customHeight="false" outlineLevel="0" collapsed="false">
      <c r="B11" s="3" t="s">
        <v>94</v>
      </c>
      <c r="C11" s="14" t="n">
        <f aca="false">SUMIFS('Registro ore'!$I$5:$I$84,'Registro ore'!$C$5:$C$84,$C$4)</f>
        <v>1116.425</v>
      </c>
    </row>
    <row r="12" customFormat="false" ht="15" hidden="false" customHeight="false" outlineLevel="0" collapsed="false">
      <c r="B12" s="2" t="s">
        <v>95</v>
      </c>
      <c r="C12" s="18" t="n">
        <f aca="false">COUNTIFS('Registro ore'!$C$5:$C$84,$C$4)</f>
        <v>4</v>
      </c>
    </row>
    <row r="13" customFormat="false" ht="15" hidden="false" customHeight="false" outlineLevel="0" collapsed="false">
      <c r="B13" s="2" t="s">
        <v>96</v>
      </c>
      <c r="C13" s="14" t="n">
        <f aca="false">IF(C12=0,"",C11/C12)</f>
        <v>279.10625</v>
      </c>
    </row>
    <row r="15" customFormat="false" ht="15" hidden="false" customHeight="false" outlineLevel="0" collapsed="false">
      <c r="B15" s="3" t="s">
        <v>97</v>
      </c>
    </row>
    <row r="16" customFormat="false" ht="27.75" hidden="false" customHeight="true" outlineLevel="0" collapsed="false">
      <c r="B16" s="6" t="s">
        <v>29</v>
      </c>
      <c r="C16" s="6" t="s">
        <v>87</v>
      </c>
    </row>
    <row r="17" customFormat="false" ht="15" hidden="false" customHeight="false" outlineLevel="0" collapsed="false">
      <c r="B17" s="7" t="s">
        <v>31</v>
      </c>
      <c r="C17" s="14" t="n">
        <f aca="false">SUMIFS('Registro ore'!$I$5:$I$84,'Registro ore'!$C$5:$C$84,$C$4,'Registro ore'!$E$5:$E$84,$B17)</f>
        <v>0</v>
      </c>
    </row>
    <row r="18" customFormat="false" ht="15" hidden="false" customHeight="false" outlineLevel="0" collapsed="false">
      <c r="B18" s="7" t="s">
        <v>32</v>
      </c>
      <c r="C18" s="14" t="n">
        <f aca="false">SUMIFS('Registro ore'!$I$5:$I$84,'Registro ore'!$C$5:$C$84,$C$4,'Registro ore'!$E$5:$E$84,$B18)</f>
        <v>232</v>
      </c>
    </row>
    <row r="19" customFormat="false" ht="15" hidden="false" customHeight="false" outlineLevel="0" collapsed="false">
      <c r="B19" s="7" t="s">
        <v>33</v>
      </c>
      <c r="C19" s="14" t="n">
        <f aca="false">SUMIFS('Registro ore'!$I$5:$I$84,'Registro ore'!$C$5:$C$84,$C$4,'Registro ore'!$E$5:$E$84,$B19)</f>
        <v>294.525</v>
      </c>
    </row>
    <row r="20" customFormat="false" ht="15" hidden="false" customHeight="false" outlineLevel="0" collapsed="false">
      <c r="B20" s="7" t="s">
        <v>34</v>
      </c>
      <c r="C20" s="14" t="n">
        <f aca="false">SUMIFS('Registro ore'!$I$5:$I$84,'Registro ore'!$C$5:$C$84,$C$4,'Registro ore'!$E$5:$E$84,$B20)</f>
        <v>589.9</v>
      </c>
    </row>
    <row r="21" customFormat="false" ht="15" hidden="false" customHeight="false" outlineLevel="0" collapsed="false">
      <c r="B21" s="7" t="s">
        <v>35</v>
      </c>
      <c r="C21" s="14" t="n">
        <f aca="false">SUMIFS('Registro ore'!$I$5:$I$84,'Registro ore'!$C$5:$C$84,$C$4,'Registro ore'!$E$5:$E$84,$B21)</f>
        <v>0</v>
      </c>
    </row>
    <row r="23" customFormat="false" ht="15" hidden="false" customHeight="false" outlineLevel="0" collapsed="false">
      <c r="B23" s="4" t="s">
        <v>98</v>
      </c>
    </row>
    <row r="24" customFormat="false" ht="15" hidden="false" customHeight="false" outlineLevel="0" collapsed="false">
      <c r="B24" s="4" t="s">
        <v>99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LibreOffice/26.2.5.2$MacOSX_AARCH64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2026-07-28T09:28:58Z</dcterms:created>
  <dc:creator>Portante - www.portante.it</dc:creator>
  <dc:description>Modello gratuito di rapportino di cantiere con costo della manodopera per commessa.</dc:description>
  <dc:language>it-IT</dc:language>
  <cp:lastModifiedBy/>
  <dcterms:modified xsi:type="dcterms:W3CDTF">2026-07-28T09:28:58Z</dcterms:modified>
  <cp:revision>0</cp:revision>
  <dc:subject/>
  <dc:title>Modello di rapportino di cantiere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